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A.Demetrovicova\Desktop\Zateplovanie\"/>
    </mc:Choice>
  </mc:AlternateContent>
  <xr:revisionPtr revIDLastSave="0" documentId="13_ncr:1_{BB656B7E-C4DB-4B72-B3EC-FF05B138CCCA}" xr6:coauthVersionLast="45" xr6:coauthVersionMax="45" xr10:uidLastSave="{00000000-0000-0000-0000-000000000000}"/>
  <bookViews>
    <workbookView xWindow="-110" yWindow="-110" windowWidth="19420" windowHeight="10420" tabRatio="986" activeTab="2" xr2:uid="{00000000-000D-0000-FFFF-FFFF00000000}"/>
  </bookViews>
  <sheets>
    <sheet name="Kryci list" sheetId="1" r:id="rId1"/>
    <sheet name="Rekapitulacia" sheetId="2" r:id="rId2"/>
    <sheet name="Prehlad" sheetId="3" r:id="rId3"/>
    <sheet name="Legenda" sheetId="4" r:id="rId4"/>
  </sheets>
  <definedNames>
    <definedName name="Excel_BuiltIn__FilterDatabase">"$#REF!.$#REF!$#REF!:$#REF!$#REF!"</definedName>
    <definedName name="Excel_BuiltIn_Print_Area_2">#REF!</definedName>
    <definedName name="Excel_BuiltIn_Print_Area_6">#REF!</definedName>
    <definedName name="Excel_BuiltIn_Print_Titles_6">#REF!</definedName>
    <definedName name="fakt1R">"$#REF!.$B$34"</definedName>
    <definedName name="fakt1R_1">#N/A</definedName>
    <definedName name="fakt1R_2">#REF!</definedName>
    <definedName name="_xlnm.Print_Titles" localSheetId="2">Prehlad!$8:$10</definedName>
    <definedName name="_xlnm.Print_Titles" localSheetId="1">Rekapitulacia!$8:$10</definedName>
    <definedName name="_xlnm.Print_Area" localSheetId="0">'Kryci list'!$A:$M</definedName>
    <definedName name="_xlnm.Print_Area" localSheetId="3">Legenda!$A$1:$D$61</definedName>
    <definedName name="_xlnm.Print_Area" localSheetId="2">Prehlad!$A:$O</definedName>
    <definedName name="_xlnm.Print_Area" localSheetId="1">Rekapitulacia!$A:$F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  <c r="F13" i="2"/>
  <c r="F14" i="2"/>
  <c r="F15" i="2"/>
  <c r="F16" i="2"/>
  <c r="F17" i="2"/>
  <c r="F18" i="2"/>
  <c r="H1" i="1" l="1"/>
  <c r="M8" i="1"/>
  <c r="M9" i="1"/>
  <c r="F11" i="1"/>
  <c r="F12" i="1"/>
  <c r="F13" i="1"/>
  <c r="F14" i="1"/>
  <c r="D15" i="1"/>
  <c r="E15" i="1"/>
  <c r="I15" i="1"/>
  <c r="M15" i="1"/>
  <c r="M21" i="1"/>
  <c r="L25" i="1"/>
  <c r="D8" i="3"/>
  <c r="B8" i="2"/>
  <c r="B12" i="2"/>
  <c r="C12" i="2"/>
  <c r="D12" i="2"/>
  <c r="E12" i="2"/>
  <c r="G12" i="2"/>
  <c r="B13" i="2"/>
  <c r="C13" i="2"/>
  <c r="D13" i="2"/>
  <c r="E13" i="2"/>
  <c r="G13" i="2"/>
  <c r="B14" i="2"/>
  <c r="C14" i="2"/>
  <c r="D14" i="2"/>
  <c r="E14" i="2"/>
  <c r="G14" i="2"/>
  <c r="B15" i="2"/>
  <c r="C15" i="2"/>
  <c r="D15" i="2"/>
  <c r="E15" i="2"/>
  <c r="G15" i="2"/>
  <c r="B16" i="2"/>
  <c r="C16" i="2"/>
  <c r="D16" i="2"/>
  <c r="E16" i="2"/>
  <c r="G16" i="2"/>
  <c r="B17" i="2"/>
  <c r="C17" i="2"/>
  <c r="D17" i="2"/>
  <c r="E17" i="2"/>
  <c r="G17" i="2"/>
  <c r="B18" i="2"/>
  <c r="C18" i="2"/>
  <c r="D18" i="2"/>
  <c r="E18" i="2"/>
  <c r="G18" i="2"/>
  <c r="F15" i="1" l="1"/>
  <c r="M23" i="1" s="1"/>
  <c r="L24" i="1" s="1"/>
  <c r="M24" i="1" s="1"/>
  <c r="M25" i="1"/>
  <c r="M26" i="1" l="1"/>
  <c r="I9" i="1" s="1"/>
  <c r="F8" i="1" l="1"/>
  <c r="F9" i="1"/>
  <c r="I8" i="1"/>
</calcChain>
</file>

<file path=xl/sharedStrings.xml><?xml version="1.0" encoding="utf-8"?>
<sst xmlns="http://schemas.openxmlformats.org/spreadsheetml/2006/main" count="783" uniqueCount="407">
  <si>
    <t>V module</t>
  </si>
  <si>
    <t>Hlavička1</t>
  </si>
  <si>
    <t>Mena</t>
  </si>
  <si>
    <t>Hlavička2</t>
  </si>
  <si>
    <t>Obdobie</t>
  </si>
  <si>
    <t xml:space="preserve"> Stavba : ZŠ s MŠ, Veľké Leváre, Zlepšenie energetickej hospodárnosti budovy</t>
  </si>
  <si>
    <t>Miesto:</t>
  </si>
  <si>
    <t>Veľké Leváre</t>
  </si>
  <si>
    <t>Rozpočet:</t>
  </si>
  <si>
    <t>Rozpočet</t>
  </si>
  <si>
    <t>Krycí list rozpočtu v</t>
  </si>
  <si>
    <t>EUR</t>
  </si>
  <si>
    <t xml:space="preserve"> Objekt : Komplex budov Základnej školy a Materskej škôlky</t>
  </si>
  <si>
    <t xml:space="preserve"> JKSO :</t>
  </si>
  <si>
    <t xml:space="preserve"> </t>
  </si>
  <si>
    <t>Spracoval:</t>
  </si>
  <si>
    <t>Čerpanie</t>
  </si>
  <si>
    <t>Krycí list splátky v</t>
  </si>
  <si>
    <t>za obdobie</t>
  </si>
  <si>
    <t>Mesiac 1999</t>
  </si>
  <si>
    <t>Dňa:</t>
  </si>
  <si>
    <t>Zmluva č.:</t>
  </si>
  <si>
    <t>VK</t>
  </si>
  <si>
    <t>Krycí list výrobnej kalkulácie v</t>
  </si>
  <si>
    <t xml:space="preserve"> Odberateľ:</t>
  </si>
  <si>
    <t>Obec Veľké Leváre</t>
  </si>
  <si>
    <t>IČO:</t>
  </si>
  <si>
    <t xml:space="preserve">DIČ: </t>
  </si>
  <si>
    <t xml:space="preserve">IČ DPH: </t>
  </si>
  <si>
    <t>VF</t>
  </si>
  <si>
    <t xml:space="preserve"> Dodávateľ:</t>
  </si>
  <si>
    <t xml:space="preserve"> Projektant:</t>
  </si>
  <si>
    <t>ing. arch. Jozef Koštial</t>
  </si>
  <si>
    <t>M3 OP</t>
  </si>
  <si>
    <t>M2 UP</t>
  </si>
  <si>
    <t>M2 ZP</t>
  </si>
  <si>
    <t>M</t>
  </si>
  <si>
    <t>A</t>
  </si>
  <si>
    <t xml:space="preserve"> ZRN</t>
  </si>
  <si>
    <t>konštrukcie a práce</t>
  </si>
  <si>
    <t>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</si>
  <si>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</si>
  <si>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</si>
  <si>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</si>
  <si>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</si>
  <si>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</si>
  <si>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</si>
  <si>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 xml:space="preserve"> Práce nadčas</t>
  </si>
  <si>
    <t xml:space="preserve"> Zariadenie staveniska</t>
  </si>
  <si>
    <t xml:space="preserve"> PSV:</t>
  </si>
  <si>
    <t xml:space="preserve"> Murárske výpomoce</t>
  </si>
  <si>
    <t xml:space="preserve"> Prevádzkové vplyvy</t>
  </si>
  <si>
    <t xml:space="preserve"> MCE:</t>
  </si>
  <si>
    <t xml:space="preserve"> Bez pevnej podlahy</t>
  </si>
  <si>
    <t xml:space="preserve"> Sťažené podmienky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</si>
  <si>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</si>
  <si>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</si>
  <si>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</si>
  <si>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</si>
  <si>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</si>
  <si>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</si>
  <si>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D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</si>
  <si>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</si>
  <si>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</si>
  <si>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</si>
  <si>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</si>
  <si>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</si>
  <si>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 Inžinierska činnosť</t>
  </si>
  <si>
    <t xml:space="preserve"> Projektové práce</t>
  </si>
  <si>
    <t xml:space="preserve">Súčet riadkov 16 až 19: </t>
  </si>
  <si>
    <t>odberateľ, obstarávateľ</t>
  </si>
  <si>
    <t>E</t>
  </si>
  <si>
    <t>Celkové náklady</t>
  </si>
  <si>
    <t xml:space="preserve">Súčet riadkov 5, 10, 15 a 20: </t>
  </si>
  <si>
    <t xml:space="preserve"> DPH   20% z:</t>
  </si>
  <si>
    <t xml:space="preserve"> DPH    0% z:</t>
  </si>
  <si>
    <t xml:space="preserve">Súčet riadkov 21 až 23: </t>
  </si>
  <si>
    <t>F</t>
  </si>
  <si>
    <t xml:space="preserve"> Odpočet - prípočet</t>
  </si>
  <si>
    <t>Odberateľ: Obec Veľké Leváre</t>
  </si>
  <si>
    <t xml:space="preserve">Spracoval: </t>
  </si>
  <si>
    <t>Projektant: ing. arch. Jozef Koštial</t>
  </si>
  <si>
    <t xml:space="preserve">JKSO : </t>
  </si>
  <si>
    <t>Rekapitulácia rozpočtu v</t>
  </si>
  <si>
    <t xml:space="preserve">Dodávateľ: </t>
  </si>
  <si>
    <t>Rekapitulácia splátky v</t>
  </si>
  <si>
    <t>Rekapitulácia výrobnej kalkulácie v</t>
  </si>
  <si>
    <t>Stavba:Stavba : ZŠ s MŠ, Veľké Leváre, Zlepšenie energetickej hospodárnosti budovy</t>
  </si>
  <si>
    <t>Objekt:Objekt : Komplex budov Základnej školy a Materskej škôlky</t>
  </si>
  <si>
    <t>Časť:</t>
  </si>
  <si>
    <t>Popis položky, stavebného dielu, remesla</t>
  </si>
  <si>
    <t>Konštrukcie</t>
  </si>
  <si>
    <t>Špecifikovaný</t>
  </si>
  <si>
    <t>Spolu</t>
  </si>
  <si>
    <t>Hmotnosť v tonách</t>
  </si>
  <si>
    <t>Suť v tonách</t>
  </si>
  <si>
    <t>a práce</t>
  </si>
  <si>
    <t>Nh</t>
  </si>
  <si>
    <t>6 - ÚPRAVY POVRCHOV, PODLAHY, VÝPLNE spolu :</t>
  </si>
  <si>
    <t>9 - OSTATNÉ KONŠTRUKCIE A PRÁCE spolu :</t>
  </si>
  <si>
    <t>PRÁCE A DODÁVKY HSV spolu :</t>
  </si>
  <si>
    <t>764 - Konštrukcie klampiarske spolu :</t>
  </si>
  <si>
    <t>76 - KONŠTRUKCIE spolu :</t>
  </si>
  <si>
    <t>PRÁCE A DODÁVKY PSV spolu :</t>
  </si>
  <si>
    <t>Rozpočet celkom :</t>
  </si>
  <si>
    <t>Počet des.miest</t>
  </si>
  <si>
    <t>Formát</t>
  </si>
  <si>
    <t>Prehľad rozpočtových nákladov v</t>
  </si>
  <si>
    <t>Súpis vykonaných prác a dodávok v</t>
  </si>
  <si>
    <t>Prehľad kalkulovaných nákladov v</t>
  </si>
  <si>
    <t>Stavba : ZŠ s MŠ, Veľké Leváre, Zlepšenie energetickej hospodárnosti budovy</t>
  </si>
  <si>
    <t>Objekt : Komplex budov Základnej školy a Materskej škôlky</t>
  </si>
  <si>
    <t>http://openoffice.sk/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</si>
  <si>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</si>
  <si>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</si>
  <si>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</si>
  <si>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</si>
  <si>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</si>
  <si>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</si>
  <si>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</si>
  <si>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</si>
  <si>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DPH</t>
  </si>
  <si>
    <t>Pozícia</t>
  </si>
  <si>
    <t>Vyňatý</t>
  </si>
  <si>
    <t>Vysoká sadzba</t>
  </si>
  <si>
    <t>Typ</t>
  </si>
  <si>
    <t>Kód položky pre tlač</t>
  </si>
  <si>
    <t>Klasifikácia</t>
  </si>
  <si>
    <t>Katalógové</t>
  </si>
  <si>
    <t>Jedn. cena</t>
  </si>
  <si>
    <t>Index JC</t>
  </si>
  <si>
    <t>Mnozstvo</t>
  </si>
  <si>
    <t>Index mn.</t>
  </si>
  <si>
    <t>číslo</t>
  </si>
  <si>
    <t>cenníka</t>
  </si>
  <si>
    <t>výkaz-výmer</t>
  </si>
  <si>
    <t>výmera</t>
  </si>
  <si>
    <t>jednotka</t>
  </si>
  <si>
    <t>cena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</si>
  <si>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</si>
  <si>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</si>
  <si>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</si>
  <si>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</si>
  <si>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</si>
  <si>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</si>
  <si>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</si>
  <si>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</si>
  <si>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m2</t>
  </si>
  <si>
    <t>20</t>
  </si>
  <si>
    <t>6 - ÚPRAVY POVRCHOV, PODLAHY, VÝPLNE</t>
  </si>
  <si>
    <t>011</t>
  </si>
  <si>
    <t>620991121</t>
  </si>
  <si>
    <t>Zakrývanie výplní vonk. otvorov z lešenia</t>
  </si>
  <si>
    <t xml:space="preserve">E6                  </t>
  </si>
  <si>
    <t xml:space="preserve">620991121           </t>
  </si>
  <si>
    <t>45.41.10</t>
  </si>
  <si>
    <t xml:space="preserve">1309129000002       </t>
  </si>
  <si>
    <t>622464222</t>
  </si>
  <si>
    <t>Vonkajšia omietka stien BAUMIT tenkovrstvová silikátová základ a škrabaná 2 mm</t>
  </si>
  <si>
    <t xml:space="preserve">622464222           </t>
  </si>
  <si>
    <t xml:space="preserve">13090910            </t>
  </si>
  <si>
    <t>622481119</t>
  </si>
  <si>
    <t>Potiahnutie vonk. stien sklotextilnou mriežkou do tmelu</t>
  </si>
  <si>
    <t xml:space="preserve">622481119           </t>
  </si>
  <si>
    <t xml:space="preserve">                    </t>
  </si>
  <si>
    <t>622495124</t>
  </si>
  <si>
    <t>Náter jednozložkový na jestvujúce povrchy Adhéznym mostíkom DenBraven</t>
  </si>
  <si>
    <t xml:space="preserve">622491171           </t>
  </si>
  <si>
    <t xml:space="preserve">1309121200111       </t>
  </si>
  <si>
    <t>m</t>
  </si>
  <si>
    <t>625250015</t>
  </si>
  <si>
    <t>Kontaktný zateplovací systém stien hr. 100 mm grafitový EPS, skrutkovacie kotvy bez povrch. tenkovrstvej omietky</t>
  </si>
  <si>
    <t xml:space="preserve">625252420           </t>
  </si>
  <si>
    <t xml:space="preserve">130908              </t>
  </si>
  <si>
    <t>625250027</t>
  </si>
  <si>
    <t>Kontaktný zateplovací systém ostenia hr. 20 mm grafitový EPS bez povrch. tenkovrstvej omietky</t>
  </si>
  <si>
    <t xml:space="preserve">625252412           </t>
  </si>
  <si>
    <t>625250150</t>
  </si>
  <si>
    <t>Doteplenie parapetu hr. 20 mm XPS Styrodur 2800 C lepený celoplošne brúsený</t>
  </si>
  <si>
    <t>625250153</t>
  </si>
  <si>
    <t>Kontaktný zateplovací systém podhľadov hr. 50 mm XPS Styrodur 2800 C s prikotvením bez povrch. tenkovrstvej omietky</t>
  </si>
  <si>
    <t xml:space="preserve">625252415           </t>
  </si>
  <si>
    <t>625250154</t>
  </si>
  <si>
    <t>Kontaktný zateplovací systém sokla hr. 60 mm XPS Styrodur 2800 C s prikotvením bez povrch. tenkovrstvej omietky</t>
  </si>
  <si>
    <t xml:space="preserve">625252416           </t>
  </si>
  <si>
    <t>625259121</t>
  </si>
  <si>
    <t>Príplatok za hydroizoláciu stierkovanie a lepenie izolácie soklov</t>
  </si>
  <si>
    <t xml:space="preserve">625252512           </t>
  </si>
  <si>
    <t>9 - OSTATNÉ KONŠTRUKCIE A PRÁCE</t>
  </si>
  <si>
    <t>003</t>
  </si>
  <si>
    <t>941941031</t>
  </si>
  <si>
    <t>Montáž lešenia ľahk. radového s podlahami š. do 1 m v. do 10 m</t>
  </si>
  <si>
    <t xml:space="preserve">E9                  </t>
  </si>
  <si>
    <t xml:space="preserve">941941031           </t>
  </si>
  <si>
    <t>45.25.10</t>
  </si>
  <si>
    <t xml:space="preserve">0301010101001       </t>
  </si>
  <si>
    <t>941941032</t>
  </si>
  <si>
    <t>Montáž lešenia ľahk. radového s podlahami š. do 1 m v. do 30 m</t>
  </si>
  <si>
    <t xml:space="preserve">941941032           </t>
  </si>
  <si>
    <t xml:space="preserve">0301010101002       </t>
  </si>
  <si>
    <t>941941195</t>
  </si>
  <si>
    <t>Príplatok za prvý a každý ďalší týždeň použitia lešenia k pol. -1031</t>
  </si>
  <si>
    <t xml:space="preserve">941941191           </t>
  </si>
  <si>
    <t xml:space="preserve">0301010101091       </t>
  </si>
  <si>
    <t>941941196</t>
  </si>
  <si>
    <t>Príplatok za prvý a každý ďalší týždeň použitia lešenia k pol. -1032</t>
  </si>
  <si>
    <t xml:space="preserve">941941192           </t>
  </si>
  <si>
    <t xml:space="preserve">0301010101092       </t>
  </si>
  <si>
    <t>941941831</t>
  </si>
  <si>
    <t>Demontáž lešenia ľahk. radového s podlahami š. do 1 m v. do 10 m</t>
  </si>
  <si>
    <t xml:space="preserve">941941831           </t>
  </si>
  <si>
    <t xml:space="preserve">0301010101501       </t>
  </si>
  <si>
    <t>941941832</t>
  </si>
  <si>
    <t>Demontáž lešenia ľahk. radového s podlahami š. do 1 m v. do 30 m</t>
  </si>
  <si>
    <t xml:space="preserve">941941832           </t>
  </si>
  <si>
    <t xml:space="preserve">0301010101502       </t>
  </si>
  <si>
    <t>941955002</t>
  </si>
  <si>
    <t>Lešenie ľahké prac. pomocné výš. podlahy do 1,9 m</t>
  </si>
  <si>
    <t xml:space="preserve">941955002           </t>
  </si>
  <si>
    <t xml:space="preserve">0303010302001       </t>
  </si>
  <si>
    <t>944944103</t>
  </si>
  <si>
    <t>Ochranná sieť na boku lešenia zo siete Baumit</t>
  </si>
  <si>
    <t xml:space="preserve">944944101           </t>
  </si>
  <si>
    <t xml:space="preserve">0305041300001       </t>
  </si>
  <si>
    <t>953946126</t>
  </si>
  <si>
    <t>Profil soklový hliníkový SP 100 hr. 0,8 mm</t>
  </si>
  <si>
    <t xml:space="preserve">953945107           </t>
  </si>
  <si>
    <t xml:space="preserve">12260600            </t>
  </si>
  <si>
    <t>953996121</t>
  </si>
  <si>
    <t>Profil okenný APU s integrovanou tkaninou</t>
  </si>
  <si>
    <t xml:space="preserve">953945111           </t>
  </si>
  <si>
    <t>953996131</t>
  </si>
  <si>
    <t>Profil rohový PVC s integrovanou tkaninou 100x100 mm</t>
  </si>
  <si>
    <t>953996141</t>
  </si>
  <si>
    <t>Profil PVC s odkvapovým nosom s integrovanou tkaninou 100x100 mm</t>
  </si>
  <si>
    <t xml:space="preserve">953945115           </t>
  </si>
  <si>
    <t>013</t>
  </si>
  <si>
    <t>967031132</t>
  </si>
  <si>
    <t>Prisekanie rovných plôch vonk. stien v murive tehlovom na MV, MVC</t>
  </si>
  <si>
    <t xml:space="preserve">967031132           </t>
  </si>
  <si>
    <t>45.11.11</t>
  </si>
  <si>
    <t xml:space="preserve">0501060300001       </t>
  </si>
  <si>
    <t>978059631</t>
  </si>
  <si>
    <t>Vybúranie obkladov vonk. z obkladačiek plochy nad 2 m2</t>
  </si>
  <si>
    <t xml:space="preserve">978059631           </t>
  </si>
  <si>
    <t xml:space="preserve">0501081400011       </t>
  </si>
  <si>
    <t>979011111</t>
  </si>
  <si>
    <t>Zvislá doprava sute a vybúr. hmôt za prvé podlažie</t>
  </si>
  <si>
    <t>t</t>
  </si>
  <si>
    <t xml:space="preserve">979011111           </t>
  </si>
  <si>
    <t xml:space="preserve">0508018501001       </t>
  </si>
  <si>
    <t>979011121</t>
  </si>
  <si>
    <t>Zvislá doprava sute a vybúr. hmôt za každé ďalšie podlažie</t>
  </si>
  <si>
    <t xml:space="preserve">979011121           </t>
  </si>
  <si>
    <t xml:space="preserve">0508018502001       </t>
  </si>
  <si>
    <t>979081111</t>
  </si>
  <si>
    <t>Odvoz sute a vybúraných hmôt na skládku do 1 km</t>
  </si>
  <si>
    <t xml:space="preserve">979081111           </t>
  </si>
  <si>
    <t xml:space="preserve">0508020002001       </t>
  </si>
  <si>
    <t>979081121</t>
  </si>
  <si>
    <t>Odvoz sute a vybúraných hmôt na skládku každý ďalší 1 km</t>
  </si>
  <si>
    <t xml:space="preserve">979081121           </t>
  </si>
  <si>
    <t xml:space="preserve">0508020002002       </t>
  </si>
  <si>
    <t>979082111</t>
  </si>
  <si>
    <t>Vnútrostavenisková doprava sute a vybúraných hmôt do 10 m</t>
  </si>
  <si>
    <t xml:space="preserve">979082111           </t>
  </si>
  <si>
    <t xml:space="preserve">0508038801001       </t>
  </si>
  <si>
    <t>979082121</t>
  </si>
  <si>
    <t>Vnútrost. doprava sute a vybúraných hmôt každých ďalších 5 m</t>
  </si>
  <si>
    <t xml:space="preserve">979082121           </t>
  </si>
  <si>
    <t xml:space="preserve">0508038801002       </t>
  </si>
  <si>
    <t>272</t>
  </si>
  <si>
    <t>979087212</t>
  </si>
  <si>
    <t>Nakladanie sute na dopravný prostriedok</t>
  </si>
  <si>
    <t xml:space="preserve">979087212           </t>
  </si>
  <si>
    <t xml:space="preserve">0508038801240       </t>
  </si>
  <si>
    <t>979131409</t>
  </si>
  <si>
    <t>Poplatok za ulož.a znešk.staveb.sute na vymedzených skládkach "O"-ostatný odpad</t>
  </si>
  <si>
    <t xml:space="preserve">979131409           </t>
  </si>
  <si>
    <t xml:space="preserve">050803              </t>
  </si>
  <si>
    <t>014</t>
  </si>
  <si>
    <t>999281111</t>
  </si>
  <si>
    <t>Presun hmôt pre opravy v objektoch výšky do 25 m</t>
  </si>
  <si>
    <t xml:space="preserve">999281111           </t>
  </si>
  <si>
    <t xml:space="preserve">121603              </t>
  </si>
  <si>
    <t>PRÁCE A DODÁVKY PSV</t>
  </si>
  <si>
    <t>76 - KONŠTRUKCIE</t>
  </si>
  <si>
    <t>764 - Konštrukcie klampiarske</t>
  </si>
  <si>
    <t>764</t>
  </si>
  <si>
    <t>764410360</t>
  </si>
  <si>
    <t>Oplechovanie parapetov z AL plechu, vrát. rohov rš 400 mm</t>
  </si>
  <si>
    <t xml:space="preserve">I76 4               </t>
  </si>
  <si>
    <t>I</t>
  </si>
  <si>
    <t xml:space="preserve">764410360           </t>
  </si>
  <si>
    <t>45.22.13</t>
  </si>
  <si>
    <t xml:space="preserve">6402040200006       </t>
  </si>
  <si>
    <t>764410850</t>
  </si>
  <si>
    <t>Demont. oplechovania parapetov rš od 100 do 330 mm</t>
  </si>
  <si>
    <t xml:space="preserve">764410850           </t>
  </si>
  <si>
    <t xml:space="preserve">0502055200130       </t>
  </si>
  <si>
    <t>764430440</t>
  </si>
  <si>
    <t>Oplechovanie múrov a atík z PZ pl. farbený, vrát. rohov rš 500 mm</t>
  </si>
  <si>
    <t xml:space="preserve">764430240           </t>
  </si>
  <si>
    <t xml:space="preserve">6402050100004       </t>
  </si>
  <si>
    <t>764430840</t>
  </si>
  <si>
    <t>Demont. oplechovanie múrov a nadmuroviek rš od 330 do 500 mm</t>
  </si>
  <si>
    <t xml:space="preserve">764430840           </t>
  </si>
  <si>
    <t xml:space="preserve">0502055200138       </t>
  </si>
  <si>
    <t>998764203</t>
  </si>
  <si>
    <t>Presun hmôt pre klampiarske konštr. v objektoch  výšky do 24 m</t>
  </si>
  <si>
    <t xml:space="preserve">998764203           </t>
  </si>
  <si>
    <t xml:space="preserve">6499640001603       </t>
  </si>
  <si>
    <t>Rozsah údaja</t>
  </si>
  <si>
    <t>Povinnosť vyplnenia</t>
  </si>
  <si>
    <t>Poznámka</t>
  </si>
  <si>
    <r>
      <t xml:space="preserve">V stĺpci A ( </t>
    </r>
    <r>
      <rPr>
        <b/>
        <sz val="10"/>
        <rFont val="Times New Roman CE"/>
        <family val="1"/>
        <charset val="238"/>
      </rPr>
      <t>Por. číslo</t>
    </r>
    <r>
      <rPr>
        <sz val="10"/>
        <rFont val="Times New Roman CE"/>
        <family val="1"/>
        <charset val="238"/>
      </rPr>
      <t xml:space="preserve"> ):</t>
    </r>
  </si>
  <si>
    <t>1 až 4 znaky ( len číslice )</t>
  </si>
  <si>
    <t>Povinný</t>
  </si>
  <si>
    <r>
      <t xml:space="preserve">V stĺpci B ( </t>
    </r>
    <r>
      <rPr>
        <b/>
        <sz val="10"/>
        <rFont val="Times New Roman CE"/>
        <family val="1"/>
        <charset val="238"/>
      </rPr>
      <t>Kód cenníka</t>
    </r>
    <r>
      <rPr>
        <sz val="10"/>
        <rFont val="Times New Roman CE"/>
        <family val="1"/>
        <charset val="238"/>
      </rPr>
      <t xml:space="preserve"> ):</t>
    </r>
  </si>
  <si>
    <t>1 až 3 znaky ( len číslice a písmená )</t>
  </si>
  <si>
    <t>MAT, STR, PRO, TAR</t>
  </si>
  <si>
    <t>HSV, PSV, MCE, OST ( 000 )</t>
  </si>
  <si>
    <t>PSV=7.., MCE=9.., HSV=001-699</t>
  </si>
  <si>
    <r>
      <t xml:space="preserve">V stĺpci C ( </t>
    </r>
    <r>
      <rPr>
        <b/>
        <sz val="10"/>
        <rFont val="Times New Roman CE"/>
        <family val="1"/>
        <charset val="238"/>
      </rPr>
      <t>Kód položky</t>
    </r>
    <r>
      <rPr>
        <sz val="10"/>
        <rFont val="Times New Roman CE"/>
        <family val="1"/>
        <charset val="238"/>
      </rPr>
      <t xml:space="preserve"> ):</t>
    </r>
  </si>
  <si>
    <t>1 až 12 znakov ( len číslice a písmená )</t>
  </si>
  <si>
    <r>
      <t xml:space="preserve">V stĺpci D ( </t>
    </r>
    <r>
      <rPr>
        <b/>
        <sz val="10"/>
        <rFont val="Times New Roman CE"/>
        <family val="1"/>
        <charset val="238"/>
      </rPr>
      <t>Popis položky, stavebného dielu, remesla</t>
    </r>
    <r>
      <rPr>
        <sz val="10"/>
        <rFont val="Times New Roman CE"/>
        <family val="1"/>
        <charset val="238"/>
      </rPr>
      <t xml:space="preserve"> ):</t>
    </r>
  </si>
  <si>
    <t>1 až 120 znakov</t>
  </si>
  <si>
    <r>
      <t xml:space="preserve">V stĺpci E ( </t>
    </r>
    <r>
      <rPr>
        <b/>
        <sz val="10"/>
        <rFont val="Times New Roman CE"/>
        <family val="1"/>
        <charset val="238"/>
      </rPr>
      <t>Množstvo</t>
    </r>
    <r>
      <rPr>
        <sz val="10"/>
        <rFont val="Times New Roman CE"/>
        <family val="1"/>
        <charset val="238"/>
      </rPr>
      <t xml:space="preserve"> ):</t>
    </r>
  </si>
  <si>
    <t>1 až 15 znakov ( len číslice )</t>
  </si>
  <si>
    <t>11 celých a 3 des. miesta, aspoň 0</t>
  </si>
  <si>
    <r>
      <t xml:space="preserve">V stĺpci F ( </t>
    </r>
    <r>
      <rPr>
        <b/>
        <sz val="10"/>
        <rFont val="Times New Roman CE"/>
        <family val="1"/>
        <charset val="238"/>
      </rPr>
      <t>Merná jednotka</t>
    </r>
    <r>
      <rPr>
        <sz val="10"/>
        <rFont val="Times New Roman CE"/>
        <family val="1"/>
        <charset val="238"/>
      </rPr>
      <t xml:space="preserve"> ):</t>
    </r>
  </si>
  <si>
    <t>1 až 6 znakov ( len číslice a písmená )</t>
  </si>
  <si>
    <r>
      <t xml:space="preserve">V stĺpci G ( </t>
    </r>
    <r>
      <rPr>
        <b/>
        <sz val="10"/>
        <rFont val="Times New Roman CE"/>
        <family val="1"/>
        <charset val="238"/>
      </rPr>
      <t>Jednotková cena</t>
    </r>
    <r>
      <rPr>
        <sz val="10"/>
        <rFont val="Times New Roman CE"/>
        <family val="1"/>
        <charset val="238"/>
      </rPr>
      <t xml:space="preserve"> ):</t>
    </r>
  </si>
  <si>
    <t>12 celých a 2 desatinné miesta, aspoň 0</t>
  </si>
  <si>
    <t>V stĺpci H ( Konštrukcia a práce ):</t>
  </si>
  <si>
    <t>nespracováva sa</t>
  </si>
  <si>
    <t>V stĺpci I ( Špecifikovaný materiál ):</t>
  </si>
  <si>
    <t>V stĺpci J ( Spolu ):</t>
  </si>
  <si>
    <r>
      <t xml:space="preserve">V stĺpci K ( </t>
    </r>
    <r>
      <rPr>
        <b/>
        <sz val="10"/>
        <rFont val="Times New Roman CE"/>
        <family val="1"/>
        <charset val="238"/>
      </rPr>
      <t>Hmotnosť v T - jednotková</t>
    </r>
    <r>
      <rPr>
        <sz val="10"/>
        <rFont val="Times New Roman CE"/>
        <family val="1"/>
        <charset val="238"/>
      </rPr>
      <t xml:space="preserve"> ):</t>
    </r>
  </si>
  <si>
    <t>1 až 10 znakov ( len číslice )</t>
  </si>
  <si>
    <t>Nepovinný</t>
  </si>
  <si>
    <t>3 celé a 5 des. miest</t>
  </si>
  <si>
    <t>V stĺpci L ( Hmotnosť v T - Spolu ):</t>
  </si>
  <si>
    <r>
      <t xml:space="preserve">V stĺpci M ( </t>
    </r>
    <r>
      <rPr>
        <b/>
        <sz val="10"/>
        <rFont val="Times New Roman CE"/>
        <family val="1"/>
        <charset val="238"/>
      </rPr>
      <t>Suť v T - Jednotková</t>
    </r>
    <r>
      <rPr>
        <sz val="10"/>
        <rFont val="Times New Roman CE"/>
        <family val="1"/>
        <charset val="238"/>
      </rPr>
      <t xml:space="preserve"> ):</t>
    </r>
  </si>
  <si>
    <t>1 až 7 znakov ( len číslice )</t>
  </si>
  <si>
    <t>3 celé a 3 des. miest</t>
  </si>
  <si>
    <t>V stĺpci N ( Suť v T - Spolu ):</t>
  </si>
  <si>
    <t>V stĺpci O ( DPH % ):</t>
  </si>
  <si>
    <r>
      <t xml:space="preserve">V stĺpci P ( </t>
    </r>
    <r>
      <rPr>
        <b/>
        <sz val="10"/>
        <rFont val="Times New Roman CE"/>
        <family val="1"/>
        <charset val="238"/>
      </rPr>
      <t>Pozícia</t>
    </r>
    <r>
      <rPr>
        <sz val="10"/>
        <rFont val="Times New Roman CE"/>
        <family val="1"/>
        <charset val="238"/>
      </rPr>
      <t xml:space="preserve"> ):</t>
    </r>
  </si>
  <si>
    <t>1 až 20 znakov ( len číslice a písmená )</t>
  </si>
  <si>
    <t>V stĺpci Q ( Množstvo rozpočtované ):</t>
  </si>
  <si>
    <t>V stĺpci R ( Množstvo od začiatku ):</t>
  </si>
  <si>
    <t>V stĺpci S ( Množstvo dodatok ):</t>
  </si>
  <si>
    <t>V stĺpci T ( Vyňatý z režimu stavba ):</t>
  </si>
  <si>
    <t>V stĺpci U ( Vysoká sadzba DPH - materiál ):</t>
  </si>
  <si>
    <r>
      <t xml:space="preserve">V stĺpci V ( </t>
    </r>
    <r>
      <rPr>
        <b/>
        <sz val="10"/>
        <rFont val="Times New Roman CE"/>
        <family val="1"/>
        <charset val="238"/>
      </rPr>
      <t>Typ položky</t>
    </r>
    <r>
      <rPr>
        <sz val="10"/>
        <rFont val="Times New Roman CE"/>
        <family val="1"/>
        <charset val="238"/>
      </rPr>
      <t xml:space="preserve"> ):</t>
    </r>
  </si>
  <si>
    <t>1 znak ( len písmená )</t>
  </si>
  <si>
    <t>E-HSV, I-PSV, M-MCE, P-iné, U-ostatné</t>
  </si>
  <si>
    <t>V stĺpci W ( Nh ):</t>
  </si>
  <si>
    <t>V stĺpci X ( Kód položky pre tlač  ):</t>
  </si>
  <si>
    <t>ak je prázdny, naplní sa kód položky</t>
  </si>
  <si>
    <r>
      <t>V stĺpci Y (</t>
    </r>
    <r>
      <rPr>
        <b/>
        <sz val="10"/>
        <rFont val="Times New Roman CE"/>
        <family val="1"/>
        <charset val="238"/>
      </rPr>
      <t xml:space="preserve"> </t>
    </r>
    <r>
      <rPr>
        <sz val="10"/>
        <rFont val="Times New Roman CE"/>
        <family val="1"/>
        <charset val="238"/>
      </rPr>
      <t>Kód položky ):</t>
    </r>
  </si>
  <si>
    <r>
      <t xml:space="preserve">V stĺpci Z ( </t>
    </r>
    <r>
      <rPr>
        <b/>
        <sz val="10"/>
        <rFont val="Times New Roman CE"/>
        <family val="1"/>
        <charset val="238"/>
      </rPr>
      <t>Klasifikácia produkcie</t>
    </r>
    <r>
      <rPr>
        <sz val="10"/>
        <rFont val="Times New Roman CE"/>
        <family val="1"/>
        <charset val="238"/>
      </rPr>
      <t xml:space="preserve"> ):</t>
    </r>
  </si>
  <si>
    <t>1 až 8 znakov ( len číslice a písmená )</t>
  </si>
  <si>
    <r>
      <t xml:space="preserve">V stĺpci AA ( </t>
    </r>
    <r>
      <rPr>
        <b/>
        <sz val="10"/>
        <rFont val="Times New Roman CE"/>
        <family val="1"/>
        <charset val="238"/>
      </rPr>
      <t>Katalógové číslo</t>
    </r>
    <r>
      <rPr>
        <sz val="10"/>
        <rFont val="Times New Roman CE"/>
        <family val="1"/>
        <charset val="238"/>
      </rPr>
      <t xml:space="preserve"> ):</t>
    </r>
  </si>
  <si>
    <t>Pole musí mať rovnaký formát ( v jednej bunke nesmie byť použitý horný, dolný index, rôzne farby, fonty .... ).</t>
  </si>
  <si>
    <t>Údaje musia byť v hárku ( liste ) "Prehlad".</t>
  </si>
  <si>
    <t>Údaje vyplnené červeným písmom sú povinné - v prípade, že nie je niektorý vyplnený, nespracuje sa celá položka ( riadok ).</t>
  </si>
  <si>
    <t>Súbor OskarR*.xls, ktorý chcete nahrať, musí byť uložený vo formáte: typ súboru: zošit Microsoft Excel 5.0/95</t>
  </si>
  <si>
    <t xml:space="preserve">Projektant: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</si>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</sst>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&quot; Sk&quot;;[Red]\-#,##0&quot; Sk&quot;"/>
    <numFmt numFmtId="165" formatCode="\ #,##0&quot; Sk &quot;;\-#,##0&quot; Sk &quot;;&quot; - Sk &quot;;@\ "/>
    <numFmt numFmtId="166" formatCode="#,##0&quot;     &quot;"/>
    <numFmt numFmtId="167" formatCode="#,##0&quot; Sk&quot;"/>
    <numFmt numFmtId="168" formatCode="#,##0\ "/>
    <numFmt numFmtId="169" formatCode="#,##0.00000"/>
    <numFmt numFmtId="170" formatCode="#,##0.000"/>
    <numFmt numFmtId="171" formatCode="#,##0.0"/>
    <numFmt numFmtId="172" formatCode="#,##0.0000"/>
  </numFmts>
  <fonts count="30">
    <font>
      <sz val="10"/>
      <name val="Arial"/>
      <family val="2"/>
      <charset val="238"/>
    </font>
    <font>
      <b/>
      <sz val="7"/>
      <name val="Letter Gothic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color indexed="10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</fills>
  <borders count="71">
    <border>
      <left/>
      <right/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3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 style="thick">
        <color indexed="8"/>
      </left>
      <right style="double">
        <color indexed="8"/>
      </right>
      <top style="thick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2">
    <xf numFmtId="0" fontId="0" fillId="0" borderId="0"/>
    <xf numFmtId="0" fontId="1" fillId="0" borderId="1">
      <alignment vertical="center"/>
    </xf>
    <xf numFmtId="0" fontId="28" fillId="0" borderId="0" applyFill="0" applyBorder="0">
      <alignment vertical="center"/>
    </xf>
    <xf numFmtId="164" fontId="1" fillId="0" borderId="1"/>
    <xf numFmtId="0" fontId="28" fillId="0" borderId="1" applyFill="0"/>
    <xf numFmtId="165" fontId="28" fillId="0" borderId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17" borderId="6" applyNumberFormat="0" applyAlignment="0" applyProtection="0"/>
    <xf numFmtId="0" fontId="4" fillId="15" borderId="0" applyNumberFormat="0" applyBorder="0" applyAlignment="0" applyProtection="0"/>
    <xf numFmtId="0" fontId="14" fillId="7" borderId="2" applyNumberFormat="0" applyAlignment="0" applyProtection="0"/>
    <xf numFmtId="0" fontId="13" fillId="17" borderId="6" applyNumberFormat="0" applyAlignment="0" applyProtection="0"/>
    <xf numFmtId="0" fontId="15" fillId="0" borderId="7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7" fillId="0" borderId="0"/>
    <xf numFmtId="0" fontId="28" fillId="4" borderId="8" applyNumberFormat="0" applyAlignment="0" applyProtection="0"/>
    <xf numFmtId="0" fontId="18" fillId="16" borderId="9" applyNumberFormat="0" applyAlignment="0" applyProtection="0"/>
    <xf numFmtId="0" fontId="28" fillId="4" borderId="8" applyNumberFormat="0" applyAlignment="0" applyProtection="0"/>
    <xf numFmtId="0" fontId="15" fillId="0" borderId="7" applyNumberFormat="0" applyFill="0" applyAlignment="0" applyProtection="0"/>
    <xf numFmtId="0" fontId="9" fillId="6" borderId="0" applyNumberFormat="0" applyBorder="0" applyAlignment="0" applyProtection="0"/>
    <xf numFmtId="0" fontId="1" fillId="0" borderId="0" applyBorder="0">
      <alignment vertical="center"/>
    </xf>
    <xf numFmtId="0" fontId="15" fillId="0" borderId="0" applyNumberFormat="0" applyFill="0" applyBorder="0" applyAlignment="0" applyProtection="0"/>
    <xf numFmtId="0" fontId="1" fillId="0" borderId="10">
      <alignment vertical="center"/>
    </xf>
    <xf numFmtId="0" fontId="16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14" fillId="7" borderId="2" applyNumberFormat="0" applyAlignment="0" applyProtection="0"/>
    <xf numFmtId="0" fontId="5" fillId="16" borderId="2" applyNumberFormat="0" applyAlignment="0" applyProtection="0"/>
    <xf numFmtId="0" fontId="18" fillId="16" borderId="9" applyNumberFormat="0" applyAlignment="0" applyProtection="0"/>
    <xf numFmtId="0" fontId="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</cellStyleXfs>
  <cellXfs count="159">
    <xf numFmtId="0" fontId="0" fillId="0" borderId="0" xfId="0"/>
    <xf numFmtId="0" fontId="19" fillId="0" borderId="0" xfId="70" applyFont="1"/>
    <xf numFmtId="0" fontId="19" fillId="0" borderId="0" xfId="70" applyFont="1" applyAlignment="1">
      <alignment horizontal="left" vertical="center"/>
    </xf>
    <xf numFmtId="0" fontId="20" fillId="0" borderId="0" xfId="70" applyFont="1" applyAlignment="1">
      <alignment horizontal="left" vertical="center"/>
    </xf>
    <xf numFmtId="0" fontId="19" fillId="0" borderId="11" xfId="70" applyFont="1" applyBorder="1" applyAlignment="1">
      <alignment horizontal="left" vertical="center"/>
    </xf>
    <xf numFmtId="0" fontId="19" fillId="0" borderId="12" xfId="70" applyFont="1" applyBorder="1" applyAlignment="1">
      <alignment horizontal="left" vertical="center"/>
    </xf>
    <xf numFmtId="0" fontId="19" fillId="0" borderId="12" xfId="70" applyFont="1" applyBorder="1" applyAlignment="1">
      <alignment horizontal="right" vertical="center"/>
    </xf>
    <xf numFmtId="0" fontId="19" fillId="0" borderId="13" xfId="70" applyFont="1" applyBorder="1" applyAlignment="1">
      <alignment horizontal="left" vertical="center"/>
    </xf>
    <xf numFmtId="0" fontId="21" fillId="0" borderId="0" xfId="70" applyFont="1"/>
    <xf numFmtId="0" fontId="21" fillId="0" borderId="0" xfId="70" applyFont="1" applyProtection="1">
      <protection locked="0"/>
    </xf>
    <xf numFmtId="49" fontId="21" fillId="0" borderId="0" xfId="70" applyNumberFormat="1" applyFont="1"/>
    <xf numFmtId="0" fontId="19" fillId="0" borderId="14" xfId="70" applyFont="1" applyBorder="1" applyAlignment="1">
      <alignment horizontal="left" vertical="center"/>
    </xf>
    <xf numFmtId="0" fontId="19" fillId="0" borderId="15" xfId="70" applyFont="1" applyBorder="1" applyAlignment="1">
      <alignment horizontal="left" vertical="center"/>
    </xf>
    <xf numFmtId="0" fontId="19" fillId="0" borderId="15" xfId="70" applyFont="1" applyBorder="1" applyAlignment="1">
      <alignment horizontal="right" vertical="center"/>
    </xf>
    <xf numFmtId="0" fontId="19" fillId="0" borderId="16" xfId="70" applyFont="1" applyBorder="1" applyAlignment="1">
      <alignment horizontal="left" vertical="center"/>
    </xf>
    <xf numFmtId="0" fontId="19" fillId="0" borderId="17" xfId="70" applyFont="1" applyBorder="1" applyAlignment="1">
      <alignment horizontal="left" vertical="center"/>
    </xf>
    <xf numFmtId="0" fontId="19" fillId="0" borderId="18" xfId="70" applyFont="1" applyBorder="1" applyAlignment="1">
      <alignment horizontal="left" vertical="center"/>
    </xf>
    <xf numFmtId="0" fontId="19" fillId="0" borderId="18" xfId="70" applyFont="1" applyBorder="1" applyAlignment="1">
      <alignment horizontal="right" vertical="center"/>
    </xf>
    <xf numFmtId="49" fontId="19" fillId="0" borderId="18" xfId="70" applyNumberFormat="1" applyFont="1" applyBorder="1" applyAlignment="1">
      <alignment horizontal="left" vertical="center"/>
    </xf>
    <xf numFmtId="0" fontId="19" fillId="0" borderId="19" xfId="70" applyFont="1" applyBorder="1" applyAlignment="1">
      <alignment horizontal="left" vertical="center"/>
    </xf>
    <xf numFmtId="49" fontId="19" fillId="0" borderId="12" xfId="70" applyNumberFormat="1" applyFont="1" applyBorder="1" applyAlignment="1">
      <alignment horizontal="right" vertical="center"/>
    </xf>
    <xf numFmtId="49" fontId="19" fillId="0" borderId="15" xfId="70" applyNumberFormat="1" applyFont="1" applyBorder="1" applyAlignment="1">
      <alignment horizontal="right" vertical="center"/>
    </xf>
    <xf numFmtId="49" fontId="19" fillId="0" borderId="18" xfId="70" applyNumberFormat="1" applyFont="1" applyBorder="1" applyAlignment="1">
      <alignment horizontal="right" vertical="center"/>
    </xf>
    <xf numFmtId="0" fontId="19" fillId="0" borderId="11" xfId="70" applyFont="1" applyBorder="1" applyAlignment="1">
      <alignment horizontal="right" vertical="center"/>
    </xf>
    <xf numFmtId="0" fontId="19" fillId="0" borderId="12" xfId="70" applyFont="1" applyBorder="1" applyAlignment="1">
      <alignment vertical="center"/>
    </xf>
    <xf numFmtId="166" fontId="19" fillId="0" borderId="12" xfId="70" applyNumberFormat="1" applyFont="1" applyBorder="1" applyAlignment="1">
      <alignment horizontal="left" vertical="center"/>
    </xf>
    <xf numFmtId="167" fontId="19" fillId="0" borderId="12" xfId="70" applyNumberFormat="1" applyFont="1" applyBorder="1" applyAlignment="1">
      <alignment horizontal="right" vertical="center"/>
    </xf>
    <xf numFmtId="3" fontId="19" fillId="0" borderId="20" xfId="70" applyNumberFormat="1" applyFont="1" applyBorder="1" applyAlignment="1">
      <alignment horizontal="right" vertical="center"/>
    </xf>
    <xf numFmtId="3" fontId="19" fillId="0" borderId="13" xfId="70" applyNumberFormat="1" applyFont="1" applyBorder="1" applyAlignment="1">
      <alignment vertical="center"/>
    </xf>
    <xf numFmtId="0" fontId="19" fillId="0" borderId="21" xfId="70" applyFont="1" applyBorder="1" applyAlignment="1">
      <alignment horizontal="right" vertical="center"/>
    </xf>
    <xf numFmtId="0" fontId="19" fillId="0" borderId="22" xfId="70" applyFont="1" applyBorder="1" applyAlignment="1">
      <alignment vertical="center"/>
    </xf>
    <xf numFmtId="166" fontId="19" fillId="0" borderId="22" xfId="70" applyNumberFormat="1" applyFont="1" applyBorder="1" applyAlignment="1">
      <alignment horizontal="left" vertical="center"/>
    </xf>
    <xf numFmtId="167" fontId="19" fillId="0" borderId="22" xfId="70" applyNumberFormat="1" applyFont="1" applyBorder="1" applyAlignment="1">
      <alignment horizontal="right" vertical="center"/>
    </xf>
    <xf numFmtId="3" fontId="19" fillId="0" borderId="23" xfId="70" applyNumberFormat="1" applyFont="1" applyBorder="1" applyAlignment="1">
      <alignment horizontal="right" vertical="center"/>
    </xf>
    <xf numFmtId="0" fontId="19" fillId="0" borderId="22" xfId="70" applyFont="1" applyBorder="1" applyAlignment="1">
      <alignment horizontal="right" vertical="center"/>
    </xf>
    <xf numFmtId="3" fontId="19" fillId="0" borderId="24" xfId="70" applyNumberFormat="1" applyFont="1" applyBorder="1" applyAlignment="1">
      <alignment vertical="center"/>
    </xf>
    <xf numFmtId="0" fontId="21" fillId="0" borderId="25" xfId="70" applyFont="1" applyBorder="1" applyAlignment="1">
      <alignment horizontal="center" vertical="center"/>
    </xf>
    <xf numFmtId="0" fontId="19" fillId="0" borderId="26" xfId="70" applyFont="1" applyBorder="1" applyAlignment="1">
      <alignment horizontal="left" vertical="center"/>
    </xf>
    <xf numFmtId="0" fontId="19" fillId="0" borderId="26" xfId="70" applyFont="1" applyBorder="1" applyAlignment="1">
      <alignment horizontal="center" vertical="center"/>
    </xf>
    <xf numFmtId="0" fontId="19" fillId="0" borderId="27" xfId="70" applyFont="1" applyBorder="1" applyAlignment="1">
      <alignment horizontal="center" vertical="center"/>
    </xf>
    <xf numFmtId="0" fontId="19" fillId="0" borderId="28" xfId="70" applyFont="1" applyBorder="1" applyAlignment="1">
      <alignment horizontal="center" vertical="center"/>
    </xf>
    <xf numFmtId="0" fontId="19" fillId="0" borderId="29" xfId="70" applyFont="1" applyBorder="1" applyAlignment="1">
      <alignment horizontal="left" vertical="center"/>
    </xf>
    <xf numFmtId="4" fontId="19" fillId="0" borderId="29" xfId="70" applyNumberFormat="1" applyFont="1" applyBorder="1" applyAlignment="1">
      <alignment horizontal="right" vertical="center"/>
    </xf>
    <xf numFmtId="4" fontId="19" fillId="0" borderId="30" xfId="70" applyNumberFormat="1" applyFont="1" applyBorder="1" applyAlignment="1">
      <alignment horizontal="right" vertical="center"/>
    </xf>
    <xf numFmtId="0" fontId="19" fillId="0" borderId="31" xfId="70" applyFont="1" applyBorder="1" applyAlignment="1">
      <alignment horizontal="left" vertical="center"/>
    </xf>
    <xf numFmtId="10" fontId="19" fillId="0" borderId="32" xfId="70" applyNumberFormat="1" applyFont="1" applyBorder="1" applyAlignment="1">
      <alignment horizontal="right" vertical="center"/>
    </xf>
    <xf numFmtId="0" fontId="19" fillId="0" borderId="33" xfId="70" applyFont="1" applyBorder="1" applyAlignment="1">
      <alignment horizontal="center" vertical="center"/>
    </xf>
    <xf numFmtId="0" fontId="19" fillId="0" borderId="10" xfId="70" applyFont="1" applyBorder="1" applyAlignment="1">
      <alignment horizontal="left" vertical="center"/>
    </xf>
    <xf numFmtId="4" fontId="19" fillId="0" borderId="10" xfId="70" applyNumberFormat="1" applyFont="1" applyBorder="1" applyAlignment="1">
      <alignment horizontal="right" vertical="center"/>
    </xf>
    <xf numFmtId="4" fontId="19" fillId="0" borderId="34" xfId="70" applyNumberFormat="1" applyFont="1" applyBorder="1" applyAlignment="1">
      <alignment horizontal="right" vertical="center"/>
    </xf>
    <xf numFmtId="0" fontId="19" fillId="0" borderId="35" xfId="70" applyFont="1" applyBorder="1" applyAlignment="1">
      <alignment horizontal="left" vertical="center"/>
    </xf>
    <xf numFmtId="10" fontId="19" fillId="0" borderId="36" xfId="70" applyNumberFormat="1" applyFont="1" applyBorder="1" applyAlignment="1">
      <alignment horizontal="right" vertical="center"/>
    </xf>
    <xf numFmtId="4" fontId="19" fillId="0" borderId="37" xfId="70" applyNumberFormat="1" applyFont="1" applyBorder="1" applyAlignment="1">
      <alignment horizontal="right" vertical="center"/>
    </xf>
    <xf numFmtId="0" fontId="19" fillId="0" borderId="38" xfId="70" applyFont="1" applyBorder="1" applyAlignment="1">
      <alignment horizontal="center" vertical="center"/>
    </xf>
    <xf numFmtId="0" fontId="19" fillId="0" borderId="39" xfId="70" applyFont="1" applyBorder="1" applyAlignment="1">
      <alignment horizontal="left" vertical="center"/>
    </xf>
    <xf numFmtId="4" fontId="19" fillId="0" borderId="39" xfId="70" applyNumberFormat="1" applyFont="1" applyBorder="1" applyAlignment="1">
      <alignment horizontal="right" vertical="center"/>
    </xf>
    <xf numFmtId="4" fontId="19" fillId="0" borderId="40" xfId="70" applyNumberFormat="1" applyFont="1" applyBorder="1" applyAlignment="1">
      <alignment horizontal="right" vertical="center"/>
    </xf>
    <xf numFmtId="4" fontId="19" fillId="0" borderId="41" xfId="70" applyNumberFormat="1" applyFont="1" applyBorder="1" applyAlignment="1">
      <alignment horizontal="right" vertical="center"/>
    </xf>
    <xf numFmtId="0" fontId="19" fillId="0" borderId="42" xfId="70" applyFont="1" applyBorder="1" applyAlignment="1">
      <alignment horizontal="center" vertical="center"/>
    </xf>
    <xf numFmtId="0" fontId="19" fillId="0" borderId="39" xfId="70" applyFont="1" applyBorder="1" applyAlignment="1">
      <alignment horizontal="right" vertical="center"/>
    </xf>
    <xf numFmtId="0" fontId="19" fillId="0" borderId="40" xfId="70" applyFont="1" applyBorder="1" applyAlignment="1">
      <alignment horizontal="left" vertical="center"/>
    </xf>
    <xf numFmtId="0" fontId="19" fillId="0" borderId="42" xfId="70" applyFont="1" applyBorder="1" applyAlignment="1">
      <alignment horizontal="right" vertical="center"/>
    </xf>
    <xf numFmtId="0" fontId="19" fillId="0" borderId="43" xfId="70" applyFont="1" applyBorder="1" applyAlignment="1">
      <alignment horizontal="center" vertical="center"/>
    </xf>
    <xf numFmtId="0" fontId="19" fillId="0" borderId="44" xfId="70" applyFont="1" applyBorder="1" applyAlignment="1">
      <alignment horizontal="left" vertical="center"/>
    </xf>
    <xf numFmtId="0" fontId="19" fillId="0" borderId="45" xfId="70" applyFont="1" applyBorder="1" applyAlignment="1">
      <alignment horizontal="left" vertical="center"/>
    </xf>
    <xf numFmtId="0" fontId="19" fillId="0" borderId="46" xfId="70" applyFont="1" applyBorder="1" applyAlignment="1">
      <alignment horizontal="left" vertical="center"/>
    </xf>
    <xf numFmtId="0" fontId="19" fillId="0" borderId="0" xfId="70" applyFont="1" applyBorder="1" applyAlignment="1">
      <alignment horizontal="left" vertical="center"/>
    </xf>
    <xf numFmtId="0" fontId="19" fillId="0" borderId="47" xfId="70" applyFont="1" applyBorder="1" applyAlignment="1">
      <alignment horizontal="left" vertical="center"/>
    </xf>
    <xf numFmtId="0" fontId="19" fillId="0" borderId="36" xfId="70" applyFont="1" applyBorder="1" applyAlignment="1">
      <alignment horizontal="left" vertical="center"/>
    </xf>
    <xf numFmtId="0" fontId="19" fillId="0" borderId="44" xfId="70" applyFont="1" applyBorder="1" applyAlignment="1">
      <alignment horizontal="right" vertical="center"/>
    </xf>
    <xf numFmtId="0" fontId="19" fillId="0" borderId="0" xfId="70" applyFont="1" applyBorder="1" applyAlignment="1">
      <alignment horizontal="right" vertical="center"/>
    </xf>
    <xf numFmtId="0" fontId="19" fillId="0" borderId="48" xfId="70" applyFont="1" applyBorder="1" applyAlignment="1">
      <alignment horizontal="left" vertical="center"/>
    </xf>
    <xf numFmtId="0" fontId="19" fillId="0" borderId="32" xfId="70" applyFont="1" applyBorder="1" applyAlignment="1">
      <alignment horizontal="right" vertical="center"/>
    </xf>
    <xf numFmtId="4" fontId="19" fillId="0" borderId="36" xfId="70" applyNumberFormat="1" applyFont="1" applyBorder="1" applyAlignment="1">
      <alignment horizontal="right" vertical="center"/>
    </xf>
    <xf numFmtId="0" fontId="19" fillId="0" borderId="21" xfId="70" applyFont="1" applyBorder="1" applyAlignment="1">
      <alignment horizontal="left" vertical="center"/>
    </xf>
    <xf numFmtId="0" fontId="19" fillId="0" borderId="22" xfId="70" applyFont="1" applyBorder="1" applyAlignment="1">
      <alignment horizontal="left" vertical="center"/>
    </xf>
    <xf numFmtId="0" fontId="19" fillId="0" borderId="24" xfId="70" applyFont="1" applyBorder="1" applyAlignment="1">
      <alignment horizontal="left" vertical="center"/>
    </xf>
    <xf numFmtId="0" fontId="21" fillId="0" borderId="49" xfId="70" applyFont="1" applyBorder="1" applyAlignment="1">
      <alignment horizontal="center" vertical="center"/>
    </xf>
    <xf numFmtId="0" fontId="19" fillId="0" borderId="50" xfId="70" applyFont="1" applyBorder="1" applyAlignment="1">
      <alignment horizontal="left" vertical="center"/>
    </xf>
    <xf numFmtId="0" fontId="19" fillId="0" borderId="51" xfId="70" applyFont="1" applyBorder="1" applyAlignment="1">
      <alignment horizontal="left" vertical="center"/>
    </xf>
    <xf numFmtId="168" fontId="19" fillId="0" borderId="52" xfId="70" applyNumberFormat="1" applyFont="1" applyBorder="1" applyAlignment="1">
      <alignment horizontal="right" vertical="center"/>
    </xf>
    <xf numFmtId="0" fontId="19" fillId="0" borderId="0" xfId="0" applyFont="1" applyProtection="1"/>
    <xf numFmtId="4" fontId="19" fillId="0" borderId="0" xfId="0" applyNumberFormat="1" applyFont="1" applyProtection="1"/>
    <xf numFmtId="169" fontId="19" fillId="0" borderId="0" xfId="0" applyNumberFormat="1" applyFont="1" applyProtection="1"/>
    <xf numFmtId="170" fontId="19" fillId="0" borderId="0" xfId="0" applyNumberFormat="1" applyFont="1" applyProtection="1"/>
    <xf numFmtId="0" fontId="21" fillId="0" borderId="0" xfId="0" applyFont="1" applyProtection="1"/>
    <xf numFmtId="0" fontId="20" fillId="0" borderId="0" xfId="0" applyFont="1" applyProtection="1"/>
    <xf numFmtId="0" fontId="19" fillId="0" borderId="53" xfId="0" applyFont="1" applyBorder="1" applyAlignment="1" applyProtection="1">
      <alignment horizontal="center"/>
    </xf>
    <xf numFmtId="0" fontId="19" fillId="0" borderId="54" xfId="0" applyFont="1" applyBorder="1" applyAlignment="1" applyProtection="1">
      <alignment horizontal="center"/>
    </xf>
    <xf numFmtId="0" fontId="19" fillId="0" borderId="55" xfId="0" applyFont="1" applyBorder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right" vertical="top"/>
    </xf>
    <xf numFmtId="49" fontId="19" fillId="0" borderId="0" xfId="0" applyNumberFormat="1" applyFont="1" applyAlignment="1" applyProtection="1">
      <alignment horizontal="center" vertical="top"/>
    </xf>
    <xf numFmtId="49" fontId="19" fillId="0" borderId="0" xfId="0" applyNumberFormat="1" applyFont="1" applyAlignment="1" applyProtection="1">
      <alignment vertical="top"/>
    </xf>
    <xf numFmtId="0" fontId="19" fillId="0" borderId="0" xfId="0" applyFont="1" applyAlignment="1" applyProtection="1">
      <alignment vertical="top" wrapText="1"/>
    </xf>
    <xf numFmtId="170" fontId="19" fillId="0" borderId="0" xfId="0" applyNumberFormat="1" applyFont="1" applyAlignment="1" applyProtection="1">
      <alignment vertical="top"/>
    </xf>
    <xf numFmtId="0" fontId="19" fillId="0" borderId="0" xfId="0" applyFont="1" applyAlignment="1" applyProtection="1">
      <alignment vertical="top"/>
    </xf>
    <xf numFmtId="4" fontId="19" fillId="0" borderId="0" xfId="0" applyNumberFormat="1" applyFont="1" applyAlignment="1" applyProtection="1">
      <alignment vertical="top"/>
    </xf>
    <xf numFmtId="169" fontId="19" fillId="0" borderId="0" xfId="0" applyNumberFormat="1" applyFont="1" applyAlignment="1" applyProtection="1">
      <alignment vertical="top"/>
    </xf>
    <xf numFmtId="0" fontId="19" fillId="0" borderId="0" xfId="0" applyFont="1" applyAlignment="1" applyProtection="1">
      <alignment horizontal="center" vertical="top"/>
    </xf>
    <xf numFmtId="0" fontId="19" fillId="0" borderId="0" xfId="0" applyFont="1" applyAlignment="1" applyProtection="1">
      <alignment wrapText="1"/>
    </xf>
    <xf numFmtId="49" fontId="19" fillId="0" borderId="0" xfId="70" applyNumberFormat="1" applyFont="1"/>
    <xf numFmtId="0" fontId="19" fillId="0" borderId="0" xfId="0" applyFont="1" applyAlignment="1" applyProtection="1">
      <alignment horizontal="right"/>
    </xf>
    <xf numFmtId="49" fontId="19" fillId="0" borderId="0" xfId="0" applyNumberFormat="1" applyFont="1" applyProtection="1"/>
    <xf numFmtId="171" fontId="19" fillId="0" borderId="0" xfId="0" applyNumberFormat="1" applyFont="1" applyAlignment="1" applyProtection="1">
      <alignment horizontal="right"/>
    </xf>
    <xf numFmtId="4" fontId="19" fillId="0" borderId="0" xfId="0" applyNumberFormat="1" applyFont="1" applyAlignment="1" applyProtection="1">
      <alignment horizontal="right"/>
    </xf>
    <xf numFmtId="170" fontId="19" fillId="0" borderId="0" xfId="0" applyNumberFormat="1" applyFont="1" applyAlignment="1" applyProtection="1">
      <alignment horizontal="right"/>
    </xf>
    <xf numFmtId="172" fontId="19" fillId="0" borderId="0" xfId="0" applyNumberFormat="1" applyFont="1" applyAlignment="1" applyProtection="1">
      <alignment horizontal="right"/>
    </xf>
    <xf numFmtId="0" fontId="22" fillId="0" borderId="0" xfId="0" applyFont="1" applyProtection="1">
      <protection locked="0"/>
    </xf>
    <xf numFmtId="49" fontId="19" fillId="0" borderId="0" xfId="0" applyNumberFormat="1" applyFont="1" applyAlignment="1" applyProtection="1">
      <alignment horizontal="center"/>
    </xf>
    <xf numFmtId="49" fontId="19" fillId="0" borderId="0" xfId="0" applyNumberFormat="1" applyFont="1" applyAlignment="1" applyProtection="1"/>
    <xf numFmtId="0" fontId="20" fillId="0" borderId="0" xfId="0" applyFont="1" applyAlignment="1" applyProtection="1">
      <alignment wrapText="1"/>
    </xf>
    <xf numFmtId="0" fontId="19" fillId="0" borderId="53" xfId="0" applyFont="1" applyBorder="1" applyAlignment="1" applyProtection="1">
      <alignment horizontal="center" wrapText="1"/>
    </xf>
    <xf numFmtId="0" fontId="19" fillId="0" borderId="56" xfId="0" applyFont="1" applyBorder="1" applyAlignment="1" applyProtection="1">
      <alignment horizontal="center"/>
    </xf>
    <xf numFmtId="0" fontId="19" fillId="0" borderId="53" xfId="0" applyNumberFormat="1" applyFont="1" applyBorder="1" applyAlignment="1" applyProtection="1">
      <alignment horizontal="center"/>
    </xf>
    <xf numFmtId="0" fontId="19" fillId="0" borderId="56" xfId="0" applyNumberFormat="1" applyFont="1" applyBorder="1" applyAlignment="1" applyProtection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</xf>
    <xf numFmtId="49" fontId="19" fillId="0" borderId="0" xfId="0" applyNumberFormat="1" applyFont="1" applyAlignment="1" applyProtection="1">
      <alignment horizontal="left"/>
    </xf>
    <xf numFmtId="0" fontId="19" fillId="0" borderId="55" xfId="0" applyFont="1" applyBorder="1" applyAlignment="1" applyProtection="1">
      <alignment horizontal="center" vertical="center"/>
    </xf>
    <xf numFmtId="0" fontId="19" fillId="0" borderId="55" xfId="0" applyFont="1" applyBorder="1" applyAlignment="1" applyProtection="1">
      <alignment horizontal="center" wrapText="1"/>
    </xf>
    <xf numFmtId="0" fontId="19" fillId="0" borderId="57" xfId="0" applyFont="1" applyBorder="1" applyAlignment="1" applyProtection="1">
      <alignment horizontal="center"/>
    </xf>
    <xf numFmtId="0" fontId="19" fillId="0" borderId="55" xfId="0" applyNumberFormat="1" applyFont="1" applyBorder="1" applyAlignment="1" applyProtection="1">
      <alignment horizontal="center"/>
    </xf>
    <xf numFmtId="0" fontId="19" fillId="0" borderId="57" xfId="0" applyNumberFormat="1" applyFont="1" applyBorder="1" applyAlignment="1" applyProtection="1">
      <alignment horizontal="center"/>
    </xf>
    <xf numFmtId="171" fontId="19" fillId="0" borderId="0" xfId="0" applyNumberFormat="1" applyFont="1" applyAlignment="1" applyProtection="1">
      <alignment vertical="top"/>
    </xf>
    <xf numFmtId="0" fontId="21" fillId="0" borderId="0" xfId="0" applyFont="1" applyAlignment="1" applyProtection="1">
      <alignment vertical="top" wrapText="1"/>
    </xf>
    <xf numFmtId="49" fontId="19" fillId="0" borderId="0" xfId="0" applyNumberFormat="1" applyFont="1" applyAlignment="1" applyProtection="1">
      <alignment horizontal="right" vertical="top"/>
    </xf>
    <xf numFmtId="172" fontId="19" fillId="0" borderId="0" xfId="0" applyNumberFormat="1" applyFont="1" applyAlignment="1" applyProtection="1">
      <alignment vertical="top"/>
    </xf>
    <xf numFmtId="0" fontId="21" fillId="0" borderId="0" xfId="0" applyFont="1" applyAlignment="1" applyProtection="1">
      <alignment horizontal="right" vertical="top" wrapText="1"/>
    </xf>
    <xf numFmtId="4" fontId="21" fillId="0" borderId="0" xfId="0" applyNumberFormat="1" applyFont="1" applyAlignment="1" applyProtection="1">
      <alignment vertical="top"/>
    </xf>
    <xf numFmtId="0" fontId="21" fillId="0" borderId="0" xfId="0" applyFont="1" applyAlignment="1" applyProtection="1">
      <alignment vertical="top"/>
    </xf>
    <xf numFmtId="169" fontId="21" fillId="0" borderId="0" xfId="0" applyNumberFormat="1" applyFont="1" applyAlignment="1" applyProtection="1">
      <alignment vertical="top"/>
    </xf>
    <xf numFmtId="170" fontId="21" fillId="0" borderId="0" xfId="0" applyNumberFormat="1" applyFont="1" applyAlignment="1" applyProtection="1">
      <alignment vertical="top"/>
    </xf>
    <xf numFmtId="0" fontId="21" fillId="0" borderId="0" xfId="0" applyFont="1" applyAlignment="1" applyProtection="1">
      <alignment horizontal="center" vertical="top"/>
    </xf>
    <xf numFmtId="0" fontId="23" fillId="5" borderId="58" xfId="0" applyFont="1" applyFill="1" applyBorder="1" applyAlignment="1">
      <alignment vertical="top"/>
    </xf>
    <xf numFmtId="0" fontId="24" fillId="5" borderId="59" xfId="0" applyFont="1" applyFill="1" applyBorder="1" applyAlignment="1">
      <alignment vertical="top"/>
    </xf>
    <xf numFmtId="0" fontId="24" fillId="5" borderId="59" xfId="0" applyFont="1" applyFill="1" applyBorder="1" applyAlignment="1">
      <alignment horizontal="center" vertical="top" wrapText="1"/>
    </xf>
    <xf numFmtId="0" fontId="24" fillId="5" borderId="60" xfId="0" applyFont="1" applyFill="1" applyBorder="1" applyAlignment="1">
      <alignment vertical="top"/>
    </xf>
    <xf numFmtId="0" fontId="23" fillId="0" borderId="61" xfId="0" applyFont="1" applyBorder="1"/>
    <xf numFmtId="0" fontId="23" fillId="0" borderId="62" xfId="0" applyFont="1" applyBorder="1"/>
    <xf numFmtId="0" fontId="26" fillId="0" borderId="62" xfId="0" applyFont="1" applyBorder="1"/>
    <xf numFmtId="0" fontId="23" fillId="0" borderId="47" xfId="0" applyFont="1" applyBorder="1"/>
    <xf numFmtId="0" fontId="23" fillId="0" borderId="63" xfId="0" applyFont="1" applyBorder="1"/>
    <xf numFmtId="0" fontId="23" fillId="0" borderId="64" xfId="0" applyFont="1" applyBorder="1"/>
    <xf numFmtId="0" fontId="23" fillId="0" borderId="46" xfId="0" applyFont="1" applyBorder="1"/>
    <xf numFmtId="0" fontId="27" fillId="18" borderId="65" xfId="0" applyFont="1" applyFill="1" applyBorder="1"/>
    <xf numFmtId="0" fontId="27" fillId="18" borderId="66" xfId="0" applyFont="1" applyFill="1" applyBorder="1"/>
    <xf numFmtId="0" fontId="27" fillId="18" borderId="67" xfId="0" applyFont="1" applyFill="1" applyBorder="1"/>
    <xf numFmtId="0" fontId="27" fillId="18" borderId="44" xfId="0" applyFont="1" applyFill="1" applyBorder="1"/>
    <xf numFmtId="0" fontId="27" fillId="18" borderId="0" xfId="0" applyFont="1" applyFill="1" applyBorder="1"/>
    <xf numFmtId="0" fontId="27" fillId="18" borderId="47" xfId="0" applyFont="1" applyFill="1" applyBorder="1"/>
    <xf numFmtId="0" fontId="27" fillId="18" borderId="21" xfId="0" applyFont="1" applyFill="1" applyBorder="1" applyAlignment="1">
      <alignment vertical="top"/>
    </xf>
    <xf numFmtId="0" fontId="27" fillId="18" borderId="22" xfId="0" applyFont="1" applyFill="1" applyBorder="1" applyAlignment="1">
      <alignment vertical="top" wrapText="1"/>
    </xf>
    <xf numFmtId="0" fontId="27" fillId="18" borderId="24" xfId="0" applyFont="1" applyFill="1" applyBorder="1" applyAlignment="1">
      <alignment vertical="top" wrapText="1"/>
    </xf>
    <xf numFmtId="0" fontId="19" fillId="0" borderId="68" xfId="70" applyFont="1" applyBorder="1" applyAlignment="1">
      <alignment horizontal="center" vertical="center"/>
    </xf>
    <xf numFmtId="0" fontId="19" fillId="0" borderId="27" xfId="70" applyFont="1" applyBorder="1" applyAlignment="1">
      <alignment horizontal="center" vertical="center"/>
    </xf>
    <xf numFmtId="0" fontId="19" fillId="0" borderId="69" xfId="70" applyFont="1" applyBorder="1" applyAlignment="1">
      <alignment horizontal="center" vertical="center"/>
    </xf>
    <xf numFmtId="0" fontId="19" fillId="0" borderId="54" xfId="0" applyFont="1" applyBorder="1" applyAlignment="1" applyProtection="1">
      <alignment horizontal="center"/>
    </xf>
    <xf numFmtId="0" fontId="19" fillId="0" borderId="70" xfId="0" applyFont="1" applyBorder="1" applyAlignment="1" applyProtection="1">
      <alignment horizontal="center"/>
    </xf>
  </cellXfs>
  <cellStyles count="92">
    <cellStyle name="1 000 Sk" xfId="1" xr:uid="{00000000-0005-0000-0000-000000000000}"/>
    <cellStyle name="1 000,-  Sk" xfId="2" xr:uid="{00000000-0005-0000-0000-000001000000}"/>
    <cellStyle name="1 000,- Kč" xfId="3" xr:uid="{00000000-0005-0000-0000-000002000000}"/>
    <cellStyle name="1 000,- Sk" xfId="4" xr:uid="{00000000-0005-0000-0000-000003000000}"/>
    <cellStyle name="1000 Sk_fakturuj99" xfId="5" xr:uid="{00000000-0005-0000-0000-000004000000}"/>
    <cellStyle name="20 % – Zvýraznění1" xfId="6" xr:uid="{00000000-0005-0000-0000-000005000000}"/>
    <cellStyle name="20 % – Zvýraznění2" xfId="7" xr:uid="{00000000-0005-0000-0000-000006000000}"/>
    <cellStyle name="20 % – Zvýraznění3" xfId="8" xr:uid="{00000000-0005-0000-0000-000007000000}"/>
    <cellStyle name="20 % – Zvýraznění4" xfId="9" xr:uid="{00000000-0005-0000-0000-000008000000}"/>
    <cellStyle name="20 % – Zvýraznění5" xfId="10" xr:uid="{00000000-0005-0000-0000-000009000000}"/>
    <cellStyle name="20 % – Zvýraznění6" xfId="11" xr:uid="{00000000-0005-0000-0000-00000A000000}"/>
    <cellStyle name="20% - Accent1" xfId="12" xr:uid="{00000000-0005-0000-0000-00000B000000}"/>
    <cellStyle name="20% - Accent2" xfId="13" xr:uid="{00000000-0005-0000-0000-00000C000000}"/>
    <cellStyle name="20% - Accent3" xfId="14" xr:uid="{00000000-0005-0000-0000-00000D000000}"/>
    <cellStyle name="20% - Accent4" xfId="15" xr:uid="{00000000-0005-0000-0000-00000E000000}"/>
    <cellStyle name="20% - Accent5" xfId="16" xr:uid="{00000000-0005-0000-0000-00000F000000}"/>
    <cellStyle name="20% - Accent6" xfId="17" xr:uid="{00000000-0005-0000-0000-000010000000}"/>
    <cellStyle name="40 % – Zvýraznění1" xfId="18" xr:uid="{00000000-0005-0000-0000-000011000000}"/>
    <cellStyle name="40 % – Zvýraznění2" xfId="19" xr:uid="{00000000-0005-0000-0000-000012000000}"/>
    <cellStyle name="40 % – Zvýraznění3" xfId="20" xr:uid="{00000000-0005-0000-0000-000013000000}"/>
    <cellStyle name="40 % – Zvýraznění4" xfId="21" xr:uid="{00000000-0005-0000-0000-000014000000}"/>
    <cellStyle name="40 % – Zvýraznění5" xfId="22" xr:uid="{00000000-0005-0000-0000-000015000000}"/>
    <cellStyle name="40 % – Zvýraznění6" xfId="23" xr:uid="{00000000-0005-0000-0000-000016000000}"/>
    <cellStyle name="40% - Accent1" xfId="24" xr:uid="{00000000-0005-0000-0000-000017000000}"/>
    <cellStyle name="40% - Accent2" xfId="25" xr:uid="{00000000-0005-0000-0000-000018000000}"/>
    <cellStyle name="40% - Accent3" xfId="26" xr:uid="{00000000-0005-0000-0000-000019000000}"/>
    <cellStyle name="40% - Accent4" xfId="27" xr:uid="{00000000-0005-0000-0000-00001A000000}"/>
    <cellStyle name="40% - Accent5" xfId="28" xr:uid="{00000000-0005-0000-0000-00001B000000}"/>
    <cellStyle name="40% - Accent6" xfId="29" xr:uid="{00000000-0005-0000-0000-00001C000000}"/>
    <cellStyle name="60 % – Zvýraznění1" xfId="30" xr:uid="{00000000-0005-0000-0000-00001D000000}"/>
    <cellStyle name="60 % – Zvýraznění2" xfId="31" xr:uid="{00000000-0005-0000-0000-00001E000000}"/>
    <cellStyle name="60 % – Zvýraznění3" xfId="32" xr:uid="{00000000-0005-0000-0000-00001F000000}"/>
    <cellStyle name="60 % – Zvýraznění4" xfId="33" xr:uid="{00000000-0005-0000-0000-000020000000}"/>
    <cellStyle name="60 % – Zvýraznění5" xfId="34" xr:uid="{00000000-0005-0000-0000-000021000000}"/>
    <cellStyle name="60 % – Zvýraznění6" xfId="35" xr:uid="{00000000-0005-0000-0000-000022000000}"/>
    <cellStyle name="60% - Accent1" xfId="36" xr:uid="{00000000-0005-0000-0000-000023000000}"/>
    <cellStyle name="60% - Accent2" xfId="37" xr:uid="{00000000-0005-0000-0000-000024000000}"/>
    <cellStyle name="60% - Accent3" xfId="38" xr:uid="{00000000-0005-0000-0000-000025000000}"/>
    <cellStyle name="60% - Accent4" xfId="39" xr:uid="{00000000-0005-0000-0000-000026000000}"/>
    <cellStyle name="60% - Accent5" xfId="40" xr:uid="{00000000-0005-0000-0000-000027000000}"/>
    <cellStyle name="60% - Accent6" xfId="41" xr:uid="{00000000-0005-0000-0000-000028000000}"/>
    <cellStyle name="Accent1" xfId="42" xr:uid="{00000000-0005-0000-0000-000029000000}"/>
    <cellStyle name="Accent2" xfId="43" xr:uid="{00000000-0005-0000-0000-00002A000000}"/>
    <cellStyle name="Accent3" xfId="44" xr:uid="{00000000-0005-0000-0000-00002B000000}"/>
    <cellStyle name="Accent4" xfId="45" xr:uid="{00000000-0005-0000-0000-00002C000000}"/>
    <cellStyle name="Accent5" xfId="46" xr:uid="{00000000-0005-0000-0000-00002D000000}"/>
    <cellStyle name="Accent6" xfId="47" xr:uid="{00000000-0005-0000-0000-00002E000000}"/>
    <cellStyle name="Bad" xfId="48" xr:uid="{00000000-0005-0000-0000-00002F000000}"/>
    <cellStyle name="Calculation" xfId="49" xr:uid="{00000000-0005-0000-0000-000030000000}"/>
    <cellStyle name="Celkem" xfId="50" xr:uid="{00000000-0005-0000-0000-000031000000}"/>
    <cellStyle name="data" xfId="51" xr:uid="{00000000-0005-0000-0000-000032000000}"/>
    <cellStyle name="Explanatory Text" xfId="52" xr:uid="{00000000-0005-0000-0000-000033000000}"/>
    <cellStyle name="Good" xfId="53" xr:uid="{00000000-0005-0000-0000-000034000000}"/>
    <cellStyle name="Heading 1" xfId="54" xr:uid="{00000000-0005-0000-0000-000035000000}"/>
    <cellStyle name="Heading 2" xfId="55" xr:uid="{00000000-0005-0000-0000-000036000000}"/>
    <cellStyle name="Heading 3" xfId="56" xr:uid="{00000000-0005-0000-0000-000037000000}"/>
    <cellStyle name="Heading 4" xfId="57" xr:uid="{00000000-0005-0000-0000-000038000000}"/>
    <cellStyle name="Check Cell" xfId="58" xr:uid="{00000000-0005-0000-0000-000039000000}"/>
    <cellStyle name="Chybně" xfId="59" xr:uid="{00000000-0005-0000-0000-00003A000000}"/>
    <cellStyle name="Input" xfId="60" xr:uid="{00000000-0005-0000-0000-00003B000000}"/>
    <cellStyle name="Kontrolní buňka" xfId="61" xr:uid="{00000000-0005-0000-0000-00003C000000}"/>
    <cellStyle name="Linked Cell" xfId="62" xr:uid="{00000000-0005-0000-0000-00003D000000}"/>
    <cellStyle name="Nadpis 1" xfId="63" builtinId="16" customBuiltin="1"/>
    <cellStyle name="Nadpis 2" xfId="64" builtinId="17" customBuiltin="1"/>
    <cellStyle name="Nadpis 3" xfId="65" builtinId="18" customBuiltin="1"/>
    <cellStyle name="Nadpis 4" xfId="66" builtinId="19" customBuiltin="1"/>
    <cellStyle name="Název" xfId="67" xr:uid="{00000000-0005-0000-0000-000042000000}"/>
    <cellStyle name="Neutral" xfId="68" xr:uid="{00000000-0005-0000-0000-000043000000}"/>
    <cellStyle name="Neutrální" xfId="69" xr:uid="{00000000-0005-0000-0000-000044000000}"/>
    <cellStyle name="Normálna" xfId="0" builtinId="0"/>
    <cellStyle name="normálne_KLs" xfId="70" xr:uid="{00000000-0005-0000-0000-000046000000}"/>
    <cellStyle name="Note" xfId="71" xr:uid="{00000000-0005-0000-0000-000047000000}"/>
    <cellStyle name="Output" xfId="72" xr:uid="{00000000-0005-0000-0000-000048000000}"/>
    <cellStyle name="Poznámka" xfId="73" builtinId="10" customBuiltin="1"/>
    <cellStyle name="Propojená buňka" xfId="74" xr:uid="{00000000-0005-0000-0000-00004A000000}"/>
    <cellStyle name="Správně" xfId="75" xr:uid="{00000000-0005-0000-0000-00004B000000}"/>
    <cellStyle name="TEXT" xfId="76" xr:uid="{00000000-0005-0000-0000-00004C000000}"/>
    <cellStyle name="Text upozornění" xfId="77" xr:uid="{00000000-0005-0000-0000-00004D000000}"/>
    <cellStyle name="TEXT1" xfId="78" xr:uid="{00000000-0005-0000-0000-00004E000000}"/>
    <cellStyle name="Title" xfId="79" xr:uid="{00000000-0005-0000-0000-00004F000000}"/>
    <cellStyle name="Total" xfId="80" xr:uid="{00000000-0005-0000-0000-000050000000}"/>
    <cellStyle name="Vstup" xfId="81" builtinId="20" customBuiltin="1"/>
    <cellStyle name="Výpočet" xfId="82" builtinId="22" customBuiltin="1"/>
    <cellStyle name="Výstup" xfId="83" builtinId="21" customBuiltin="1"/>
    <cellStyle name="Vysvětlující text" xfId="84" xr:uid="{00000000-0005-0000-0000-000054000000}"/>
    <cellStyle name="Warning Text" xfId="85" xr:uid="{00000000-0005-0000-0000-000055000000}"/>
    <cellStyle name="Zvýraznění 1" xfId="86" xr:uid="{00000000-0005-0000-0000-000056000000}"/>
    <cellStyle name="Zvýraznění 2" xfId="87" xr:uid="{00000000-0005-0000-0000-000057000000}"/>
    <cellStyle name="Zvýraznění 3" xfId="88" xr:uid="{00000000-0005-0000-0000-000058000000}"/>
    <cellStyle name="Zvýraznění 4" xfId="89" xr:uid="{00000000-0005-0000-0000-000059000000}"/>
    <cellStyle name="Zvýraznění 5" xfId="90" xr:uid="{00000000-0005-0000-0000-00005A000000}"/>
    <cellStyle name="Zvýraznění 6" xfId="91" xr:uid="{00000000-0005-0000-0000-00005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A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openoffice.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29"/>
  <sheetViews>
    <sheetView topLeftCell="A7" zoomScale="80" zoomScaleNormal="80" workbookViewId="0">
      <selection activeCell="K28" sqref="K28"/>
    </sheetView>
  </sheetViews>
  <sheetFormatPr defaultColWidth="9.1796875" defaultRowHeight="10.5"/>
  <cols>
    <col min="1" max="1" width="0.7265625" style="1" customWidth="1"/>
    <col min="2" max="2" width="3.7265625" style="1" customWidth="1"/>
    <col min="3" max="3" width="6.81640625" style="1" customWidth="1"/>
    <col min="4" max="6" width="14" style="1" customWidth="1"/>
    <col min="7" max="7" width="3.81640625" style="1" customWidth="1"/>
    <col min="8" max="8" width="22.7265625" style="1" customWidth="1"/>
    <col min="9" max="9" width="14" style="1" customWidth="1"/>
    <col min="10" max="10" width="4.26953125" style="1" customWidth="1"/>
    <col min="11" max="11" width="17.453125" style="1" customWidth="1"/>
    <col min="12" max="12" width="11.453125" style="1" customWidth="1"/>
    <col min="13" max="13" width="14.54296875" style="1" customWidth="1"/>
    <col min="14" max="14" width="0.7265625" style="1" customWidth="1"/>
    <col min="15" max="15" width="1.453125" style="1" customWidth="1"/>
    <col min="16" max="23" width="9.1796875" style="1"/>
    <col min="24" max="25" width="5.7265625" style="1" customWidth="1"/>
    <col min="26" max="26" width="6.54296875" style="1" customWidth="1"/>
    <col min="27" max="27" width="21.453125" style="1" customWidth="1"/>
    <col min="28" max="28" width="4.26953125" style="1" customWidth="1"/>
    <col min="29" max="29" width="8.26953125" style="1" customWidth="1"/>
    <col min="30" max="30" width="8.7265625" style="1" customWidth="1"/>
    <col min="31" max="16384" width="9.1796875" style="1"/>
  </cols>
  <sheetData>
    <row r="1" spans="2:30" ht="28.5" customHeight="1">
      <c r="B1" s="2"/>
      <c r="C1" s="2"/>
      <c r="D1" s="2"/>
      <c r="E1" s="2"/>
      <c r="F1" s="2"/>
      <c r="G1" s="2"/>
      <c r="H1" s="3" t="str">
        <f>CONCATENATE(AA2," ",AB2," ",AC2," ",AD2)</f>
        <v xml:space="preserve">Krycí list rozpočtu v EUR  </v>
      </c>
      <c r="I1" s="2"/>
      <c r="J1" s="2"/>
      <c r="K1" s="2"/>
      <c r="L1" s="2"/>
      <c r="M1" s="2"/>
      <c r="Z1" s="1" t="s">
        <v>0</v>
      </c>
      <c r="AA1" s="1" t="s">
        <v>1</v>
      </c>
      <c r="AB1" s="1" t="s">
        <v>2</v>
      </c>
      <c r="AC1" s="1" t="s">
        <v>3</v>
      </c>
      <c r="AD1" s="1" t="s">
        <v>4</v>
      </c>
    </row>
    <row r="2" spans="2:30" ht="18" customHeight="1">
      <c r="B2" s="4" t="s">
        <v>5</v>
      </c>
      <c r="C2" s="5"/>
      <c r="D2" s="5"/>
      <c r="E2" s="5"/>
      <c r="F2" s="5"/>
      <c r="G2" s="6" t="s">
        <v>6</v>
      </c>
      <c r="H2" s="5" t="s">
        <v>7</v>
      </c>
      <c r="I2" s="5"/>
      <c r="J2" s="6" t="s">
        <v>8</v>
      </c>
      <c r="K2" s="5"/>
      <c r="L2" s="5"/>
      <c r="M2" s="7"/>
      <c r="Z2" s="1" t="s">
        <v>9</v>
      </c>
      <c r="AA2" s="8" t="s">
        <v>10</v>
      </c>
      <c r="AB2" s="9" t="s">
        <v>11</v>
      </c>
      <c r="AC2" s="8"/>
      <c r="AD2" s="10"/>
    </row>
    <row r="3" spans="2:30" ht="18" customHeight="1">
      <c r="B3" s="11" t="s">
        <v>12</v>
      </c>
      <c r="C3" s="12"/>
      <c r="D3" s="12"/>
      <c r="E3" s="12"/>
      <c r="F3" s="12"/>
      <c r="G3" s="13" t="s">
        <v>13</v>
      </c>
      <c r="H3" s="12" t="s">
        <v>14</v>
      </c>
      <c r="I3" s="12"/>
      <c r="J3" s="13" t="s">
        <v>15</v>
      </c>
      <c r="K3" s="12"/>
      <c r="L3" s="12"/>
      <c r="M3" s="14"/>
      <c r="Z3" s="1" t="s">
        <v>16</v>
      </c>
      <c r="AA3" s="8" t="s">
        <v>17</v>
      </c>
      <c r="AB3" s="9" t="s">
        <v>11</v>
      </c>
      <c r="AC3" s="8" t="s">
        <v>18</v>
      </c>
      <c r="AD3" s="10" t="s">
        <v>19</v>
      </c>
    </row>
    <row r="4" spans="2:30" ht="18" customHeight="1">
      <c r="B4" s="15" t="s">
        <v>14</v>
      </c>
      <c r="C4" s="16"/>
      <c r="D4" s="16"/>
      <c r="E4" s="16"/>
      <c r="F4" s="16"/>
      <c r="G4" s="17"/>
      <c r="H4" s="16"/>
      <c r="I4" s="16"/>
      <c r="J4" s="17" t="s">
        <v>20</v>
      </c>
      <c r="K4" s="18"/>
      <c r="L4" s="16" t="s">
        <v>21</v>
      </c>
      <c r="M4" s="19"/>
      <c r="Z4" s="1" t="s">
        <v>22</v>
      </c>
      <c r="AA4" s="8" t="s">
        <v>23</v>
      </c>
      <c r="AB4" s="9" t="s">
        <v>11</v>
      </c>
      <c r="AC4" s="8"/>
      <c r="AD4" s="10"/>
    </row>
    <row r="5" spans="2:30" ht="18" customHeight="1">
      <c r="B5" s="4" t="s">
        <v>24</v>
      </c>
      <c r="C5" s="5"/>
      <c r="D5" s="5" t="s">
        <v>25</v>
      </c>
      <c r="E5" s="5"/>
      <c r="F5" s="5"/>
      <c r="G5" s="20"/>
      <c r="H5" s="5"/>
      <c r="I5" s="5"/>
      <c r="J5" s="5" t="s">
        <v>26</v>
      </c>
      <c r="K5" s="5"/>
      <c r="L5" s="5" t="s">
        <v>27</v>
      </c>
      <c r="M5" s="7" t="s">
        <v>28</v>
      </c>
      <c r="Z5" s="1" t="s">
        <v>29</v>
      </c>
      <c r="AA5" s="8" t="s">
        <v>17</v>
      </c>
      <c r="AB5" s="9" t="s">
        <v>11</v>
      </c>
      <c r="AC5" s="8" t="s">
        <v>18</v>
      </c>
      <c r="AD5" s="10" t="s">
        <v>19</v>
      </c>
    </row>
    <row r="6" spans="2:30" ht="18" customHeight="1">
      <c r="B6" s="11" t="s">
        <v>30</v>
      </c>
      <c r="C6" s="12"/>
      <c r="D6" s="12"/>
      <c r="E6" s="12"/>
      <c r="F6" s="12"/>
      <c r="G6" s="21"/>
      <c r="H6" s="12"/>
      <c r="I6" s="12"/>
      <c r="J6" s="12" t="s">
        <v>26</v>
      </c>
      <c r="K6" s="12"/>
      <c r="L6" s="12" t="s">
        <v>27</v>
      </c>
      <c r="M6" s="14" t="s">
        <v>28</v>
      </c>
    </row>
    <row r="7" spans="2:30" ht="18" customHeight="1">
      <c r="B7" s="15" t="s">
        <v>31</v>
      </c>
      <c r="C7" s="16"/>
      <c r="D7" s="16" t="s">
        <v>32</v>
      </c>
      <c r="E7" s="16"/>
      <c r="F7" s="16"/>
      <c r="G7" s="22"/>
      <c r="H7" s="16"/>
      <c r="I7" s="16"/>
      <c r="J7" s="16" t="s">
        <v>26</v>
      </c>
      <c r="K7" s="16"/>
      <c r="L7" s="16" t="s">
        <v>27</v>
      </c>
      <c r="M7" s="19" t="s">
        <v>28</v>
      </c>
    </row>
    <row r="8" spans="2:30" ht="18" customHeight="1">
      <c r="B8" s="23">
        <v>1</v>
      </c>
      <c r="C8" s="24" t="s">
        <v>33</v>
      </c>
      <c r="D8" s="25"/>
      <c r="E8" s="26"/>
      <c r="F8" s="27">
        <f>IF(B8&lt;&gt;0,ROUND($M$26/B8,0),0)</f>
        <v>0</v>
      </c>
      <c r="G8" s="20">
        <v>1</v>
      </c>
      <c r="H8" s="24" t="s">
        <v>34</v>
      </c>
      <c r="I8" s="27">
        <f>IF(G8&lt;&gt;0,ROUND($M$26/G8,0),0)</f>
        <v>0</v>
      </c>
      <c r="J8" s="6"/>
      <c r="K8" s="24"/>
      <c r="L8" s="26"/>
      <c r="M8" s="28">
        <f>IF(J8&lt;&gt;0,ROUND($M$26/J8,0),0)</f>
        <v>0</v>
      </c>
    </row>
    <row r="9" spans="2:30" ht="18" customHeight="1">
      <c r="B9" s="29">
        <v>1</v>
      </c>
      <c r="C9" s="30" t="s">
        <v>35</v>
      </c>
      <c r="D9" s="31"/>
      <c r="E9" s="32"/>
      <c r="F9" s="33">
        <f>IF(B9&lt;&gt;0,ROUND($M$26/B9,0),0)</f>
        <v>0</v>
      </c>
      <c r="G9" s="34">
        <v>1</v>
      </c>
      <c r="H9" s="30" t="s">
        <v>36</v>
      </c>
      <c r="I9" s="33">
        <f>IF(G9&lt;&gt;0,ROUND($M$26/G9,0),0)</f>
        <v>0</v>
      </c>
      <c r="J9" s="34"/>
      <c r="K9" s="30"/>
      <c r="L9" s="32"/>
      <c r="M9" s="35">
        <f>IF(J9&lt;&gt;0,ROUND($M$26/J9,0),0)</f>
        <v>0</v>
      </c>
    </row>
    <row r="10" spans="2:30" ht="18" customHeight="1">
      <c r="B10" s="36" t="s">
        <v>37</v>
      </c>
      <c r="C10" s="37" t="s">
        <v>38</v>
      </c>
      <c r="D10" s="38" t="s">
        <v>39</v>
      </c>
      <c r="E10" s="38" t="s">
        <v>40</v>
      </c>
      <c r="F10" s="39" t="s">
        <v>41</v>
      </c>
      <c r="G10" s="36" t="s">
        <v>42</v>
      </c>
      <c r="H10" s="155" t="s">
        <v>43</v>
      </c>
      <c r="I10" s="155"/>
      <c r="J10" s="36" t="s">
        <v>44</v>
      </c>
      <c r="K10" s="155" t="s">
        <v>45</v>
      </c>
      <c r="L10" s="155"/>
      <c r="M10" s="155"/>
    </row>
    <row r="11" spans="2:30" ht="18" customHeight="1">
      <c r="B11" s="40">
        <v>1</v>
      </c>
      <c r="C11" s="41" t="s">
        <v>46</v>
      </c>
      <c r="D11" s="42"/>
      <c r="E11" s="42">
        <v>0</v>
      </c>
      <c r="F11" s="43">
        <f>D11+E11</f>
        <v>0</v>
      </c>
      <c r="G11" s="40">
        <v>6</v>
      </c>
      <c r="H11" s="41" t="s">
        <v>47</v>
      </c>
      <c r="I11" s="43">
        <v>0</v>
      </c>
      <c r="J11" s="40">
        <v>11</v>
      </c>
      <c r="K11" s="44" t="s">
        <v>48</v>
      </c>
      <c r="L11" s="45">
        <v>0</v>
      </c>
      <c r="M11" s="43">
        <v>0</v>
      </c>
    </row>
    <row r="12" spans="2:30" ht="18" customHeight="1">
      <c r="B12" s="46">
        <v>2</v>
      </c>
      <c r="C12" s="47" t="s">
        <v>49</v>
      </c>
      <c r="D12" s="48"/>
      <c r="E12" s="48">
        <v>0</v>
      </c>
      <c r="F12" s="43">
        <f>D12+E12</f>
        <v>0</v>
      </c>
      <c r="G12" s="46">
        <v>7</v>
      </c>
      <c r="H12" s="47" t="s">
        <v>50</v>
      </c>
      <c r="I12" s="49">
        <v>0</v>
      </c>
      <c r="J12" s="46">
        <v>12</v>
      </c>
      <c r="K12" s="50" t="s">
        <v>51</v>
      </c>
      <c r="L12" s="51">
        <v>0</v>
      </c>
      <c r="M12" s="49">
        <v>0</v>
      </c>
    </row>
    <row r="13" spans="2:30" ht="18" customHeight="1">
      <c r="B13" s="46">
        <v>3</v>
      </c>
      <c r="C13" s="47" t="s">
        <v>52</v>
      </c>
      <c r="D13" s="48"/>
      <c r="E13" s="48">
        <v>0</v>
      </c>
      <c r="F13" s="43">
        <f>D13+E13</f>
        <v>0</v>
      </c>
      <c r="G13" s="46">
        <v>8</v>
      </c>
      <c r="H13" s="47" t="s">
        <v>53</v>
      </c>
      <c r="I13" s="49">
        <v>0</v>
      </c>
      <c r="J13" s="46">
        <v>13</v>
      </c>
      <c r="K13" s="50" t="s">
        <v>54</v>
      </c>
      <c r="L13" s="51">
        <v>0</v>
      </c>
      <c r="M13" s="49">
        <v>0</v>
      </c>
    </row>
    <row r="14" spans="2:30" ht="18" customHeight="1">
      <c r="B14" s="46">
        <v>4</v>
      </c>
      <c r="C14" s="47" t="s">
        <v>55</v>
      </c>
      <c r="D14" s="48">
        <v>0</v>
      </c>
      <c r="E14" s="48">
        <v>0</v>
      </c>
      <c r="F14" s="52">
        <f>D14+E14</f>
        <v>0</v>
      </c>
      <c r="G14" s="46">
        <v>9</v>
      </c>
      <c r="H14" s="47" t="s">
        <v>14</v>
      </c>
      <c r="I14" s="49">
        <v>0</v>
      </c>
      <c r="J14" s="46">
        <v>14</v>
      </c>
      <c r="K14" s="50" t="s">
        <v>14</v>
      </c>
      <c r="L14" s="51">
        <v>0</v>
      </c>
      <c r="M14" s="49">
        <v>0</v>
      </c>
    </row>
    <row r="15" spans="2:30" ht="18" customHeight="1">
      <c r="B15" s="53">
        <v>5</v>
      </c>
      <c r="C15" s="54" t="s">
        <v>56</v>
      </c>
      <c r="D15" s="55">
        <f>SUM(D11:D14)</f>
        <v>0</v>
      </c>
      <c r="E15" s="56">
        <f>SUM(E11:E14)</f>
        <v>0</v>
      </c>
      <c r="F15" s="57">
        <f>SUM(F11:F14)</f>
        <v>0</v>
      </c>
      <c r="G15" s="58">
        <v>10</v>
      </c>
      <c r="H15" s="59" t="s">
        <v>57</v>
      </c>
      <c r="I15" s="57">
        <f>SUM(I11:I14)</f>
        <v>0</v>
      </c>
      <c r="J15" s="53">
        <v>15</v>
      </c>
      <c r="K15" s="60"/>
      <c r="L15" s="61" t="s">
        <v>58</v>
      </c>
      <c r="M15" s="57">
        <f>SUM(M11:M14)</f>
        <v>0</v>
      </c>
    </row>
    <row r="16" spans="2:30" ht="18" customHeight="1">
      <c r="B16" s="154" t="s">
        <v>59</v>
      </c>
      <c r="C16" s="154"/>
      <c r="D16" s="154"/>
      <c r="E16" s="154"/>
      <c r="F16" s="62"/>
      <c r="G16" s="156" t="s">
        <v>60</v>
      </c>
      <c r="H16" s="156"/>
      <c r="I16" s="156"/>
      <c r="J16" s="36" t="s">
        <v>61</v>
      </c>
      <c r="K16" s="155" t="s">
        <v>62</v>
      </c>
      <c r="L16" s="155"/>
      <c r="M16" s="155"/>
    </row>
    <row r="17" spans="2:13" ht="18" customHeight="1">
      <c r="B17" s="63"/>
      <c r="C17" s="64" t="s">
        <v>63</v>
      </c>
      <c r="D17" s="64"/>
      <c r="E17" s="64" t="s">
        <v>64</v>
      </c>
      <c r="F17" s="65"/>
      <c r="G17" s="63"/>
      <c r="H17" s="66"/>
      <c r="I17" s="67"/>
      <c r="J17" s="46">
        <v>16</v>
      </c>
      <c r="K17" s="50" t="s">
        <v>65</v>
      </c>
      <c r="L17" s="68"/>
      <c r="M17" s="49">
        <v>0</v>
      </c>
    </row>
    <row r="18" spans="2:13" ht="18" customHeight="1">
      <c r="B18" s="69"/>
      <c r="C18" s="66" t="s">
        <v>66</v>
      </c>
      <c r="D18" s="66"/>
      <c r="E18" s="66"/>
      <c r="F18" s="70"/>
      <c r="G18" s="69"/>
      <c r="H18" s="66" t="s">
        <v>63</v>
      </c>
      <c r="I18" s="67"/>
      <c r="J18" s="46">
        <v>17</v>
      </c>
      <c r="K18" s="50" t="s">
        <v>67</v>
      </c>
      <c r="L18" s="68"/>
      <c r="M18" s="49">
        <v>0</v>
      </c>
    </row>
    <row r="19" spans="2:13" ht="18" customHeight="1">
      <c r="B19" s="69"/>
      <c r="C19" s="66"/>
      <c r="D19" s="66"/>
      <c r="E19" s="66"/>
      <c r="F19" s="70"/>
      <c r="G19" s="69"/>
      <c r="H19" s="71"/>
      <c r="I19" s="67"/>
      <c r="J19" s="46">
        <v>18</v>
      </c>
      <c r="K19" s="50" t="s">
        <v>68</v>
      </c>
      <c r="L19" s="68"/>
      <c r="M19" s="49">
        <v>0</v>
      </c>
    </row>
    <row r="20" spans="2:13" ht="18" customHeight="1">
      <c r="B20" s="69"/>
      <c r="C20" s="66"/>
      <c r="D20" s="66"/>
      <c r="E20" s="66"/>
      <c r="F20" s="70"/>
      <c r="G20" s="69"/>
      <c r="H20" s="64" t="s">
        <v>64</v>
      </c>
      <c r="I20" s="67"/>
      <c r="J20" s="46">
        <v>19</v>
      </c>
      <c r="K20" s="50" t="s">
        <v>14</v>
      </c>
      <c r="L20" s="68"/>
      <c r="M20" s="49">
        <v>0</v>
      </c>
    </row>
    <row r="21" spans="2:13" ht="18" customHeight="1">
      <c r="B21" s="63"/>
      <c r="C21" s="66"/>
      <c r="D21" s="66"/>
      <c r="E21" s="66"/>
      <c r="F21" s="66"/>
      <c r="G21" s="63"/>
      <c r="H21" s="66" t="s">
        <v>66</v>
      </c>
      <c r="I21" s="67"/>
      <c r="J21" s="53">
        <v>20</v>
      </c>
      <c r="K21" s="60"/>
      <c r="L21" s="61" t="s">
        <v>69</v>
      </c>
      <c r="M21" s="57">
        <f>SUM(M17:M20)</f>
        <v>0</v>
      </c>
    </row>
    <row r="22" spans="2:13" ht="18" customHeight="1">
      <c r="B22" s="154" t="s">
        <v>70</v>
      </c>
      <c r="C22" s="154"/>
      <c r="D22" s="154"/>
      <c r="E22" s="154"/>
      <c r="F22" s="62"/>
      <c r="G22" s="63"/>
      <c r="H22" s="66"/>
      <c r="I22" s="67"/>
      <c r="J22" s="36" t="s">
        <v>71</v>
      </c>
      <c r="K22" s="155" t="s">
        <v>72</v>
      </c>
      <c r="L22" s="155"/>
      <c r="M22" s="155"/>
    </row>
    <row r="23" spans="2:13" ht="18" customHeight="1">
      <c r="B23" s="63"/>
      <c r="C23" s="64" t="s">
        <v>63</v>
      </c>
      <c r="D23" s="64"/>
      <c r="E23" s="64" t="s">
        <v>64</v>
      </c>
      <c r="F23" s="65"/>
      <c r="G23" s="63"/>
      <c r="H23" s="66"/>
      <c r="I23" s="67"/>
      <c r="J23" s="40">
        <v>21</v>
      </c>
      <c r="K23" s="44"/>
      <c r="L23" s="72" t="s">
        <v>73</v>
      </c>
      <c r="M23" s="43">
        <f>ROUND(F15,2)+I15+M15+M21</f>
        <v>0</v>
      </c>
    </row>
    <row r="24" spans="2:13" ht="18" customHeight="1">
      <c r="B24" s="69"/>
      <c r="C24" s="66" t="s">
        <v>66</v>
      </c>
      <c r="D24" s="66"/>
      <c r="E24" s="66"/>
      <c r="F24" s="70"/>
      <c r="G24" s="63"/>
      <c r="H24" s="66"/>
      <c r="I24" s="67"/>
      <c r="J24" s="46">
        <v>22</v>
      </c>
      <c r="K24" s="50" t="s">
        <v>74</v>
      </c>
      <c r="L24" s="73">
        <f>M23-L25</f>
        <v>0</v>
      </c>
      <c r="M24" s="49">
        <f>ROUND((L24*20)/100,2)</f>
        <v>0</v>
      </c>
    </row>
    <row r="25" spans="2:13" ht="18" customHeight="1">
      <c r="B25" s="69"/>
      <c r="C25" s="66"/>
      <c r="D25" s="66"/>
      <c r="E25" s="66"/>
      <c r="F25" s="70"/>
      <c r="G25" s="63"/>
      <c r="H25" s="66"/>
      <c r="I25" s="67"/>
      <c r="J25" s="46">
        <v>23</v>
      </c>
      <c r="K25" s="50" t="s">
        <v>75</v>
      </c>
      <c r="L25" s="73">
        <f>SUMIF(Prehlad!O11:O9974,0,Prehlad!J11:J9974)</f>
        <v>0</v>
      </c>
      <c r="M25" s="49">
        <f>ROUND((L25*0)/100,2)</f>
        <v>0</v>
      </c>
    </row>
    <row r="26" spans="2:13" ht="18" customHeight="1">
      <c r="B26" s="69"/>
      <c r="C26" s="66"/>
      <c r="D26" s="66"/>
      <c r="E26" s="66"/>
      <c r="F26" s="70"/>
      <c r="G26" s="63"/>
      <c r="H26" s="66"/>
      <c r="I26" s="67"/>
      <c r="J26" s="53">
        <v>24</v>
      </c>
      <c r="K26" s="60"/>
      <c r="L26" s="61" t="s">
        <v>76</v>
      </c>
      <c r="M26" s="57">
        <f>M23+M24+M25</f>
        <v>0</v>
      </c>
    </row>
    <row r="27" spans="2:13" ht="17.149999999999999" customHeight="1">
      <c r="B27" s="74"/>
      <c r="C27" s="75"/>
      <c r="D27" s="75"/>
      <c r="E27" s="75"/>
      <c r="F27" s="75"/>
      <c r="G27" s="74"/>
      <c r="H27" s="75"/>
      <c r="I27" s="76"/>
      <c r="J27" s="77" t="s">
        <v>77</v>
      </c>
      <c r="K27" s="78" t="s">
        <v>78</v>
      </c>
      <c r="L27" s="79"/>
      <c r="M27" s="80">
        <v>0</v>
      </c>
    </row>
    <row r="28" spans="2:13" ht="14.25" customHeight="1"/>
    <row r="29" spans="2:13" ht="2.25" customHeight="1"/>
  </sheetData>
  <sheetProtection selectLockedCells="1" selectUnlockedCells="1"/>
  <mergeCells count="7">
    <mergeCell ref="B22:E22"/>
    <mergeCell ref="K22:M22"/>
    <mergeCell ref="H10:I10"/>
    <mergeCell ref="K10:M10"/>
    <mergeCell ref="B16:E16"/>
    <mergeCell ref="G16:I16"/>
    <mergeCell ref="K16:M16"/>
  </mergeCells>
  <printOptions horizontalCentered="1"/>
  <pageMargins left="0.2361111111111111" right="0.2361111111111111" top="0.74791666666666667" bottom="0.2361111111111111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8"/>
  <sheetViews>
    <sheetView zoomScaleNormal="100" workbookViewId="0">
      <pane ySplit="10" topLeftCell="A11" activePane="bottomLeft" state="frozen"/>
      <selection pane="bottomLeft" activeCell="A24" sqref="A24"/>
    </sheetView>
  </sheetViews>
  <sheetFormatPr defaultColWidth="9.1796875" defaultRowHeight="10.5"/>
  <cols>
    <col min="1" max="1" width="45.81640625" style="81" customWidth="1"/>
    <col min="2" max="2" width="14.26953125" style="82" customWidth="1"/>
    <col min="3" max="3" width="13.54296875" style="82" customWidth="1"/>
    <col min="4" max="4" width="11.54296875" style="82" customWidth="1"/>
    <col min="5" max="5" width="12.1796875" style="83" customWidth="1"/>
    <col min="6" max="6" width="10.1796875" style="84" customWidth="1"/>
    <col min="7" max="7" width="0" style="84" hidden="1" customWidth="1"/>
    <col min="8" max="23" width="9.1796875" style="81"/>
    <col min="24" max="25" width="5.7265625" style="81" customWidth="1"/>
    <col min="26" max="26" width="6.54296875" style="81" hidden="1" customWidth="1"/>
    <col min="27" max="27" width="24.26953125" style="81" hidden="1" customWidth="1"/>
    <col min="28" max="28" width="4.26953125" style="81" hidden="1" customWidth="1"/>
    <col min="29" max="29" width="8.26953125" style="81" hidden="1" customWidth="1"/>
    <col min="30" max="30" width="8.7265625" style="81" hidden="1" customWidth="1"/>
    <col min="31" max="16384" width="9.1796875" style="81"/>
  </cols>
  <sheetData>
    <row r="1" spans="1:30">
      <c r="A1" s="85" t="s">
        <v>79</v>
      </c>
      <c r="C1" s="81"/>
      <c r="E1" s="85" t="s">
        <v>80</v>
      </c>
      <c r="F1" s="81"/>
      <c r="G1" s="81"/>
      <c r="Z1" s="1" t="s">
        <v>0</v>
      </c>
      <c r="AA1" s="1" t="s">
        <v>1</v>
      </c>
      <c r="AB1" s="1" t="s">
        <v>2</v>
      </c>
      <c r="AC1" s="1" t="s">
        <v>3</v>
      </c>
      <c r="AD1" s="1" t="s">
        <v>4</v>
      </c>
    </row>
    <row r="2" spans="1:30">
      <c r="A2" s="85" t="s">
        <v>81</v>
      </c>
      <c r="C2" s="81"/>
      <c r="E2" s="85" t="s">
        <v>82</v>
      </c>
      <c r="F2" s="81"/>
      <c r="G2" s="81"/>
      <c r="Z2" s="1" t="s">
        <v>9</v>
      </c>
      <c r="AA2" s="8" t="s">
        <v>83</v>
      </c>
      <c r="AB2" s="9" t="s">
        <v>11</v>
      </c>
      <c r="AC2" s="8"/>
      <c r="AD2" s="10"/>
    </row>
    <row r="3" spans="1:30">
      <c r="A3" s="85" t="s">
        <v>84</v>
      </c>
      <c r="C3" s="81"/>
      <c r="E3" s="85"/>
      <c r="F3" s="81"/>
      <c r="G3" s="81"/>
      <c r="Z3" s="1" t="s">
        <v>16</v>
      </c>
      <c r="AA3" s="8" t="s">
        <v>85</v>
      </c>
      <c r="AB3" s="9" t="s">
        <v>11</v>
      </c>
      <c r="AC3" s="8" t="s">
        <v>18</v>
      </c>
      <c r="AD3" s="10" t="s">
        <v>19</v>
      </c>
    </row>
    <row r="4" spans="1:30">
      <c r="B4" s="81"/>
      <c r="C4" s="81"/>
      <c r="D4" s="81"/>
      <c r="E4" s="81"/>
      <c r="F4" s="81"/>
      <c r="G4" s="81"/>
      <c r="Z4" s="1" t="s">
        <v>22</v>
      </c>
      <c r="AA4" s="8" t="s">
        <v>86</v>
      </c>
      <c r="AB4" s="9" t="s">
        <v>11</v>
      </c>
      <c r="AC4" s="8"/>
      <c r="AD4" s="10"/>
    </row>
    <row r="5" spans="1:30">
      <c r="A5" s="85" t="s">
        <v>87</v>
      </c>
      <c r="B5" s="81"/>
      <c r="C5" s="81"/>
      <c r="D5" s="81"/>
      <c r="E5" s="81"/>
      <c r="F5" s="81"/>
      <c r="G5" s="81"/>
      <c r="Z5" s="1" t="s">
        <v>29</v>
      </c>
      <c r="AA5" s="8" t="s">
        <v>85</v>
      </c>
      <c r="AB5" s="9" t="s">
        <v>11</v>
      </c>
      <c r="AC5" s="8" t="s">
        <v>18</v>
      </c>
      <c r="AD5" s="10" t="s">
        <v>19</v>
      </c>
    </row>
    <row r="6" spans="1:30">
      <c r="A6" s="85" t="s">
        <v>88</v>
      </c>
      <c r="B6" s="81"/>
      <c r="C6" s="81"/>
      <c r="D6" s="81"/>
      <c r="E6" s="81"/>
      <c r="F6" s="81"/>
      <c r="G6" s="81"/>
    </row>
    <row r="7" spans="1:30">
      <c r="A7" s="85" t="s">
        <v>89</v>
      </c>
      <c r="B7" s="81"/>
      <c r="C7" s="81"/>
      <c r="D7" s="81"/>
      <c r="E7" s="81"/>
      <c r="F7" s="81"/>
      <c r="G7" s="81"/>
    </row>
    <row r="8" spans="1:30" ht="13">
      <c r="B8" s="86" t="str">
        <f>CONCATENATE(AA2," ",AB2," ",AC2," ",AD2)</f>
        <v xml:space="preserve">Rekapitulácia rozpočtu v EUR  </v>
      </c>
      <c r="G8" s="81"/>
    </row>
    <row r="9" spans="1:30">
      <c r="A9" s="87" t="s">
        <v>90</v>
      </c>
      <c r="B9" s="87" t="s">
        <v>91</v>
      </c>
      <c r="C9" s="87" t="s">
        <v>92</v>
      </c>
      <c r="D9" s="87" t="s">
        <v>93</v>
      </c>
      <c r="E9" s="88" t="s">
        <v>94</v>
      </c>
      <c r="F9" s="88" t="s">
        <v>95</v>
      </c>
      <c r="G9" s="81"/>
    </row>
    <row r="10" spans="1:30">
      <c r="A10" s="89"/>
      <c r="B10" s="89" t="s">
        <v>96</v>
      </c>
      <c r="C10" s="89" t="s">
        <v>40</v>
      </c>
      <c r="D10" s="89"/>
      <c r="E10" s="89" t="s">
        <v>93</v>
      </c>
      <c r="F10" s="89" t="s">
        <v>93</v>
      </c>
      <c r="G10" s="90" t="s">
        <v>97</v>
      </c>
    </row>
    <row r="12" spans="1:30">
      <c r="A12" s="81" t="s">
        <v>98</v>
      </c>
      <c r="B12" s="82">
        <f>Prehlad!H23</f>
        <v>0</v>
      </c>
      <c r="C12" s="82">
        <f>Prehlad!I23</f>
        <v>0</v>
      </c>
      <c r="D12" s="82">
        <f>Prehlad!J23</f>
        <v>0</v>
      </c>
      <c r="E12" s="83">
        <f>Prehlad!L23</f>
        <v>0</v>
      </c>
      <c r="F12" s="84">
        <f>Prehlad!N23</f>
        <v>0</v>
      </c>
      <c r="G12" s="84">
        <f>Prehlad!W23</f>
        <v>2966.723747</v>
      </c>
    </row>
    <row r="13" spans="1:30">
      <c r="A13" s="81" t="s">
        <v>99</v>
      </c>
      <c r="B13" s="82">
        <f>Prehlad!H49</f>
        <v>0</v>
      </c>
      <c r="C13" s="82">
        <f>Prehlad!I49</f>
        <v>0</v>
      </c>
      <c r="D13" s="82">
        <f>Prehlad!J49</f>
        <v>0</v>
      </c>
      <c r="E13" s="83">
        <f>Prehlad!L49</f>
        <v>0</v>
      </c>
      <c r="F13" s="84">
        <f>Prehlad!N49</f>
        <v>0</v>
      </c>
      <c r="G13" s="84">
        <f>Prehlad!W49</f>
        <v>2207.9679759999999</v>
      </c>
    </row>
    <row r="14" spans="1:30">
      <c r="A14" s="81" t="s">
        <v>100</v>
      </c>
      <c r="B14" s="82">
        <f>Prehlad!H51</f>
        <v>0</v>
      </c>
      <c r="C14" s="82">
        <f>Prehlad!I51</f>
        <v>0</v>
      </c>
      <c r="D14" s="82">
        <f>Prehlad!J51</f>
        <v>0</v>
      </c>
      <c r="E14" s="83">
        <f>Prehlad!L51</f>
        <v>0</v>
      </c>
      <c r="F14" s="84">
        <f>Prehlad!N51</f>
        <v>0</v>
      </c>
      <c r="G14" s="84">
        <f>Prehlad!W51</f>
        <v>5537.0786230000003</v>
      </c>
    </row>
    <row r="15" spans="1:30">
      <c r="A15" s="81" t="s">
        <v>101</v>
      </c>
      <c r="B15" s="82">
        <f>Prehlad!H61</f>
        <v>0</v>
      </c>
      <c r="C15" s="82">
        <f>Prehlad!I61</f>
        <v>0</v>
      </c>
      <c r="D15" s="82">
        <f>Prehlad!J61</f>
        <v>0</v>
      </c>
      <c r="E15" s="83">
        <f>Prehlad!L61</f>
        <v>0</v>
      </c>
      <c r="F15" s="84">
        <f>Prehlad!N61</f>
        <v>0</v>
      </c>
      <c r="G15" s="84">
        <f>Prehlad!W61</f>
        <v>624.33000000000004</v>
      </c>
    </row>
    <row r="16" spans="1:30">
      <c r="A16" s="81" t="s">
        <v>102</v>
      </c>
      <c r="B16" s="82">
        <f>Prehlad!H63</f>
        <v>0</v>
      </c>
      <c r="C16" s="82">
        <f>Prehlad!I63</f>
        <v>0</v>
      </c>
      <c r="D16" s="82">
        <f>Prehlad!J63</f>
        <v>0</v>
      </c>
      <c r="E16" s="83">
        <f>Prehlad!L63</f>
        <v>0</v>
      </c>
      <c r="F16" s="84">
        <f>Prehlad!N63</f>
        <v>0</v>
      </c>
      <c r="G16" s="84">
        <f>Prehlad!W63</f>
        <v>624.33000000000004</v>
      </c>
    </row>
    <row r="17" spans="1:7">
      <c r="A17" s="81" t="s">
        <v>103</v>
      </c>
      <c r="B17" s="82">
        <f>Prehlad!H65</f>
        <v>0</v>
      </c>
      <c r="C17" s="82">
        <f>Prehlad!I65</f>
        <v>0</v>
      </c>
      <c r="D17" s="82">
        <f>Prehlad!J65</f>
        <v>0</v>
      </c>
      <c r="E17" s="83">
        <f>Prehlad!L65</f>
        <v>0</v>
      </c>
      <c r="F17" s="84">
        <f>Prehlad!N65</f>
        <v>0</v>
      </c>
      <c r="G17" s="84">
        <f>Prehlad!W65</f>
        <v>624.33000000000004</v>
      </c>
    </row>
    <row r="18" spans="1:7">
      <c r="A18" s="81" t="s">
        <v>104</v>
      </c>
      <c r="B18" s="82">
        <f>Prehlad!H68</f>
        <v>0</v>
      </c>
      <c r="C18" s="82">
        <f>Prehlad!I68</f>
        <v>0</v>
      </c>
      <c r="D18" s="82">
        <f>Prehlad!J68</f>
        <v>0</v>
      </c>
      <c r="E18" s="83">
        <f>Prehlad!L68</f>
        <v>0</v>
      </c>
      <c r="F18" s="84">
        <f>Prehlad!N68</f>
        <v>0</v>
      </c>
      <c r="G18" s="84">
        <f>Prehlad!W68</f>
        <v>6161.4086230000003</v>
      </c>
    </row>
  </sheetData>
  <sheetProtection selectLockedCells="1" selectUnlockedCells="1"/>
  <printOptions horizontalCentered="1"/>
  <pageMargins left="0.2361111111111111" right="0.2361111111111111" top="0.35416666666666669" bottom="0.47361111111111109" header="0.51180555555555551" footer="0.2361111111111111"/>
  <pageSetup paperSize="9" orientation="landscape" useFirstPageNumber="1" horizontalDpi="300" verticalDpi="300" r:id="rId1"/>
  <headerFooter alignWithMargins="0">
    <oddFooter>&amp;R&amp;"Arial,Normálne"&amp;10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68"/>
  <sheetViews>
    <sheetView tabSelected="1" zoomScaleNormal="100" workbookViewId="0">
      <pane ySplit="10" topLeftCell="A11" activePane="bottomLeft" state="frozen"/>
      <selection pane="bottomLeft"/>
    </sheetView>
  </sheetViews>
  <sheetFormatPr defaultColWidth="9.1796875" defaultRowHeight="10.5"/>
  <cols>
    <col min="1" max="1" width="4.7265625" style="91" customWidth="1"/>
    <col min="2" max="2" width="5.26953125" style="92" customWidth="1"/>
    <col min="3" max="3" width="13.54296875" style="93" customWidth="1"/>
    <col min="4" max="4" width="35.7265625" style="94" customWidth="1"/>
    <col min="5" max="5" width="11.26953125" style="95" customWidth="1"/>
    <col min="6" max="6" width="5.81640625" style="96" customWidth="1"/>
    <col min="7" max="7" width="9.7265625" style="97" customWidth="1"/>
    <col min="8" max="9" width="11.26953125" style="97" customWidth="1"/>
    <col min="10" max="10" width="9.1796875" style="97" customWidth="1"/>
    <col min="11" max="11" width="7.453125" style="98" hidden="1" customWidth="1"/>
    <col min="12" max="12" width="8.26953125" style="98" hidden="1" customWidth="1"/>
    <col min="13" max="13" width="7.1796875" style="95" hidden="1" customWidth="1"/>
    <col min="14" max="14" width="10.7265625" style="95" hidden="1" customWidth="1"/>
    <col min="15" max="15" width="3.54296875" style="96" hidden="1" customWidth="1"/>
    <col min="16" max="16" width="12.7265625" style="96" hidden="1" customWidth="1"/>
    <col min="17" max="19" width="11.26953125" style="95" hidden="1" customWidth="1"/>
    <col min="20" max="20" width="10.54296875" style="99" hidden="1" customWidth="1"/>
    <col min="21" max="21" width="10.26953125" style="99" hidden="1" customWidth="1"/>
    <col min="22" max="22" width="5.7265625" style="99" hidden="1" customWidth="1"/>
    <col min="23" max="23" width="9.1796875" style="95" hidden="1" customWidth="1"/>
    <col min="24" max="24" width="13.54296875" style="96" hidden="1" customWidth="1"/>
    <col min="25" max="25" width="9.1796875" style="96" hidden="1" customWidth="1"/>
    <col min="26" max="26" width="7.54296875" style="93" hidden="1" customWidth="1"/>
    <col min="27" max="27" width="24.81640625" style="93" hidden="1" customWidth="1"/>
    <col min="28" max="28" width="4.26953125" style="96" hidden="1" customWidth="1"/>
    <col min="29" max="29" width="8.26953125" style="96" hidden="1" customWidth="1"/>
    <col min="30" max="30" width="8.7265625" style="96" hidden="1" customWidth="1"/>
    <col min="31" max="31" width="11.453125" style="96" hidden="1" customWidth="1"/>
    <col min="32" max="34" width="9.1796875" style="96" hidden="1" customWidth="1"/>
    <col min="35" max="36" width="9.1796875" style="96" customWidth="1"/>
    <col min="37" max="16384" width="9.1796875" style="96"/>
  </cols>
  <sheetData>
    <row r="1" spans="1:34" s="81" customFormat="1">
      <c r="A1" s="85" t="s">
        <v>79</v>
      </c>
      <c r="D1" s="100"/>
      <c r="G1" s="82"/>
      <c r="I1" s="85" t="s">
        <v>80</v>
      </c>
      <c r="J1" s="82"/>
      <c r="K1" s="83"/>
      <c r="Q1" s="84"/>
      <c r="R1" s="84"/>
      <c r="S1" s="84"/>
      <c r="Z1" s="101" t="s">
        <v>0</v>
      </c>
      <c r="AA1" s="101" t="s">
        <v>1</v>
      </c>
      <c r="AB1" s="1" t="s">
        <v>2</v>
      </c>
      <c r="AC1" s="1" t="s">
        <v>3</v>
      </c>
      <c r="AD1" s="1" t="s">
        <v>4</v>
      </c>
      <c r="AE1" s="90" t="s">
        <v>105</v>
      </c>
      <c r="AF1" s="102" t="s">
        <v>106</v>
      </c>
    </row>
    <row r="2" spans="1:34" s="81" customFormat="1">
      <c r="A2" s="85" t="s">
        <v>369</v>
      </c>
      <c r="D2" s="100"/>
      <c r="G2" s="82"/>
      <c r="H2" s="103"/>
      <c r="I2" s="85" t="s">
        <v>82</v>
      </c>
      <c r="J2" s="82"/>
      <c r="K2" s="83"/>
      <c r="Q2" s="84"/>
      <c r="R2" s="84"/>
      <c r="S2" s="84"/>
      <c r="Z2" s="101" t="s">
        <v>9</v>
      </c>
      <c r="AA2" s="10" t="s">
        <v>107</v>
      </c>
      <c r="AB2" s="9" t="s">
        <v>11</v>
      </c>
      <c r="AC2" s="8"/>
      <c r="AD2" s="10"/>
      <c r="AE2" s="90">
        <v>1</v>
      </c>
      <c r="AF2" s="104">
        <v>123.4567</v>
      </c>
    </row>
    <row r="3" spans="1:34" s="81" customFormat="1">
      <c r="A3" s="85" t="s">
        <v>84</v>
      </c>
      <c r="D3" s="100"/>
      <c r="G3" s="82"/>
      <c r="I3" s="85"/>
      <c r="J3" s="82"/>
      <c r="K3" s="83"/>
      <c r="Q3" s="84"/>
      <c r="R3" s="84"/>
      <c r="S3" s="84"/>
      <c r="Z3" s="101" t="s">
        <v>16</v>
      </c>
      <c r="AA3" s="10" t="s">
        <v>108</v>
      </c>
      <c r="AB3" s="9" t="s">
        <v>11</v>
      </c>
      <c r="AC3" s="8" t="s">
        <v>18</v>
      </c>
      <c r="AD3" s="10" t="s">
        <v>19</v>
      </c>
      <c r="AE3" s="90">
        <v>2</v>
      </c>
      <c r="AF3" s="105">
        <v>123.4567</v>
      </c>
    </row>
    <row r="4" spans="1:34" s="81" customFormat="1">
      <c r="D4" s="100"/>
      <c r="Q4" s="84"/>
      <c r="R4" s="84"/>
      <c r="S4" s="84"/>
      <c r="Z4" s="101" t="s">
        <v>22</v>
      </c>
      <c r="AA4" s="10" t="s">
        <v>109</v>
      </c>
      <c r="AB4" s="9" t="s">
        <v>11</v>
      </c>
      <c r="AC4" s="8"/>
      <c r="AD4" s="10"/>
      <c r="AE4" s="90">
        <v>3</v>
      </c>
      <c r="AF4" s="106">
        <v>123.4567</v>
      </c>
    </row>
    <row r="5" spans="1:34" s="81" customFormat="1">
      <c r="A5" s="85" t="s">
        <v>110</v>
      </c>
      <c r="D5" s="100"/>
      <c r="Q5" s="84"/>
      <c r="R5" s="84"/>
      <c r="S5" s="84"/>
      <c r="Z5" s="101" t="s">
        <v>29</v>
      </c>
      <c r="AA5" s="10" t="s">
        <v>108</v>
      </c>
      <c r="AB5" s="9" t="s">
        <v>11</v>
      </c>
      <c r="AC5" s="8" t="s">
        <v>18</v>
      </c>
      <c r="AD5" s="10" t="s">
        <v>19</v>
      </c>
      <c r="AE5" s="90">
        <v>4</v>
      </c>
      <c r="AF5" s="107">
        <v>123.4567</v>
      </c>
    </row>
    <row r="6" spans="1:34" s="81" customFormat="1">
      <c r="A6" s="85" t="s">
        <v>111</v>
      </c>
      <c r="D6" s="100"/>
      <c r="Q6" s="84"/>
      <c r="R6" s="84"/>
      <c r="S6" s="84"/>
      <c r="Z6" s="108" t="s">
        <v>112</v>
      </c>
      <c r="AA6" s="103"/>
      <c r="AE6" s="90" t="s">
        <v>113</v>
      </c>
      <c r="AF6" s="102">
        <v>123.4567</v>
      </c>
    </row>
    <row r="7" spans="1:34" s="81" customFormat="1">
      <c r="A7" s="85"/>
      <c r="D7" s="100"/>
      <c r="Q7" s="84"/>
      <c r="R7" s="84"/>
      <c r="S7" s="84"/>
      <c r="Z7" s="103"/>
      <c r="AA7" s="103"/>
    </row>
    <row r="8" spans="1:34" s="81" customFormat="1" ht="13">
      <c r="B8" s="109"/>
      <c r="C8" s="110"/>
      <c r="D8" s="111" t="str">
        <f>CONCATENATE(AA2," ",AB2," ",AC2," ",AD2)</f>
        <v xml:space="preserve">Prehľad rozpočtových nákladov v EUR  </v>
      </c>
      <c r="E8" s="84"/>
      <c r="G8" s="82"/>
      <c r="H8" s="82"/>
      <c r="I8" s="82"/>
      <c r="J8" s="82"/>
      <c r="K8" s="83"/>
      <c r="L8" s="83"/>
      <c r="M8" s="84"/>
      <c r="N8" s="84"/>
      <c r="Q8" s="84"/>
      <c r="R8" s="84"/>
      <c r="S8" s="84"/>
      <c r="Z8" s="103"/>
      <c r="AA8" s="103"/>
    </row>
    <row r="9" spans="1:34" s="81" customFormat="1">
      <c r="A9" s="87" t="s">
        <v>114</v>
      </c>
      <c r="B9" s="87" t="s">
        <v>115</v>
      </c>
      <c r="C9" s="87" t="s">
        <v>116</v>
      </c>
      <c r="D9" s="112" t="s">
        <v>117</v>
      </c>
      <c r="E9" s="87" t="s">
        <v>118</v>
      </c>
      <c r="F9" s="87" t="s">
        <v>119</v>
      </c>
      <c r="G9" s="87" t="s">
        <v>120</v>
      </c>
      <c r="H9" s="87" t="s">
        <v>91</v>
      </c>
      <c r="I9" s="87" t="s">
        <v>92</v>
      </c>
      <c r="J9" s="87" t="s">
        <v>93</v>
      </c>
      <c r="K9" s="157" t="s">
        <v>94</v>
      </c>
      <c r="L9" s="157"/>
      <c r="M9" s="158" t="s">
        <v>95</v>
      </c>
      <c r="N9" s="158"/>
      <c r="O9" s="113" t="s">
        <v>121</v>
      </c>
      <c r="P9" s="114" t="s">
        <v>122</v>
      </c>
      <c r="Q9" s="114" t="s">
        <v>118</v>
      </c>
      <c r="R9" s="114" t="s">
        <v>118</v>
      </c>
      <c r="S9" s="115" t="s">
        <v>118</v>
      </c>
      <c r="T9" s="116" t="s">
        <v>123</v>
      </c>
      <c r="U9" s="116" t="s">
        <v>124</v>
      </c>
      <c r="V9" s="116" t="s">
        <v>125</v>
      </c>
      <c r="W9" s="90" t="s">
        <v>97</v>
      </c>
      <c r="X9" s="117" t="s">
        <v>126</v>
      </c>
      <c r="Y9" s="117" t="s">
        <v>116</v>
      </c>
      <c r="Z9" s="118" t="s">
        <v>127</v>
      </c>
      <c r="AA9" s="118" t="s">
        <v>128</v>
      </c>
      <c r="AE9" s="102" t="s">
        <v>129</v>
      </c>
      <c r="AF9" s="102" t="s">
        <v>130</v>
      </c>
      <c r="AG9" s="102" t="s">
        <v>131</v>
      </c>
      <c r="AH9" s="102" t="s">
        <v>132</v>
      </c>
    </row>
    <row r="10" spans="1:34" s="81" customFormat="1">
      <c r="A10" s="89" t="s">
        <v>133</v>
      </c>
      <c r="B10" s="89" t="s">
        <v>134</v>
      </c>
      <c r="C10" s="119"/>
      <c r="D10" s="120" t="s">
        <v>135</v>
      </c>
      <c r="E10" s="89" t="s">
        <v>136</v>
      </c>
      <c r="F10" s="89" t="s">
        <v>137</v>
      </c>
      <c r="G10" s="89" t="s">
        <v>138</v>
      </c>
      <c r="H10" s="89" t="s">
        <v>96</v>
      </c>
      <c r="I10" s="89" t="s">
        <v>40</v>
      </c>
      <c r="J10" s="89"/>
      <c r="K10" s="89" t="s">
        <v>120</v>
      </c>
      <c r="L10" s="89" t="s">
        <v>93</v>
      </c>
      <c r="M10" s="121" t="s">
        <v>120</v>
      </c>
      <c r="N10" s="89" t="s">
        <v>93</v>
      </c>
      <c r="O10" s="121" t="s">
        <v>139</v>
      </c>
      <c r="P10" s="122"/>
      <c r="Q10" s="122" t="s">
        <v>140</v>
      </c>
      <c r="R10" s="122" t="s">
        <v>141</v>
      </c>
      <c r="S10" s="123" t="s">
        <v>142</v>
      </c>
      <c r="T10" s="116" t="s">
        <v>143</v>
      </c>
      <c r="U10" s="116" t="s">
        <v>144</v>
      </c>
      <c r="V10" s="116" t="s">
        <v>145</v>
      </c>
      <c r="W10" s="84"/>
      <c r="Z10" s="118" t="s">
        <v>146</v>
      </c>
      <c r="AA10" s="118" t="s">
        <v>133</v>
      </c>
    </row>
    <row r="11" spans="1:34">
      <c r="G11" s="124"/>
    </row>
    <row r="12" spans="1:34">
      <c r="D12" s="125" t="s">
        <v>149</v>
      </c>
    </row>
    <row r="13" spans="1:34">
      <c r="A13" s="126" t="s">
        <v>370</v>
      </c>
      <c r="B13" s="92" t="s">
        <v>150</v>
      </c>
      <c r="C13" s="93" t="s">
        <v>151</v>
      </c>
      <c r="D13" s="94" t="s">
        <v>152</v>
      </c>
      <c r="E13" s="95">
        <v>593.20000000000005</v>
      </c>
      <c r="F13" s="96" t="s">
        <v>147</v>
      </c>
      <c r="O13" s="96">
        <v>20</v>
      </c>
      <c r="P13" s="96" t="s">
        <v>153</v>
      </c>
      <c r="U13" s="92" t="s">
        <v>148</v>
      </c>
      <c r="V13" s="99" t="s">
        <v>71</v>
      </c>
      <c r="W13" s="95">
        <v>78.322919999999996</v>
      </c>
      <c r="X13" s="93" t="s">
        <v>154</v>
      </c>
      <c r="Y13" s="93" t="s">
        <v>151</v>
      </c>
      <c r="Z13" s="93" t="s">
        <v>155</v>
      </c>
      <c r="AA13" s="93" t="s">
        <v>156</v>
      </c>
      <c r="AE13" s="97">
        <v>1.29</v>
      </c>
      <c r="AF13" s="127">
        <v>1</v>
      </c>
      <c r="AG13" s="127">
        <v>1004.14</v>
      </c>
      <c r="AH13" s="127">
        <v>1</v>
      </c>
    </row>
    <row r="14" spans="1:34" ht="21">
      <c r="A14" s="126" t="s">
        <v>371</v>
      </c>
      <c r="B14" s="92" t="s">
        <v>150</v>
      </c>
      <c r="C14" s="93" t="s">
        <v>157</v>
      </c>
      <c r="D14" s="94" t="s">
        <v>158</v>
      </c>
      <c r="E14" s="95">
        <v>1112</v>
      </c>
      <c r="F14" s="96" t="s">
        <v>147</v>
      </c>
      <c r="O14" s="96">
        <v>20</v>
      </c>
      <c r="P14" s="96" t="s">
        <v>153</v>
      </c>
      <c r="U14" s="92" t="s">
        <v>148</v>
      </c>
      <c r="V14" s="99" t="s">
        <v>71</v>
      </c>
      <c r="W14" s="95">
        <v>840.80340000000001</v>
      </c>
      <c r="X14" s="93" t="s">
        <v>159</v>
      </c>
      <c r="Y14" s="93" t="s">
        <v>157</v>
      </c>
      <c r="Z14" s="93" t="s">
        <v>155</v>
      </c>
      <c r="AA14" s="93" t="s">
        <v>160</v>
      </c>
      <c r="AE14" s="97">
        <v>12.34</v>
      </c>
      <c r="AF14" s="127">
        <v>1</v>
      </c>
      <c r="AG14" s="127">
        <v>2278.6</v>
      </c>
      <c r="AH14" s="127">
        <v>1</v>
      </c>
    </row>
    <row r="15" spans="1:34">
      <c r="A15" s="126" t="s">
        <v>372</v>
      </c>
      <c r="B15" s="92" t="s">
        <v>150</v>
      </c>
      <c r="C15" s="93" t="s">
        <v>161</v>
      </c>
      <c r="D15" s="94" t="s">
        <v>162</v>
      </c>
      <c r="E15" s="95">
        <v>92.4</v>
      </c>
      <c r="F15" s="96" t="s">
        <v>147</v>
      </c>
      <c r="O15" s="96">
        <v>20</v>
      </c>
      <c r="P15" s="96" t="s">
        <v>153</v>
      </c>
      <c r="U15" s="92" t="s">
        <v>148</v>
      </c>
      <c r="V15" s="99" t="s">
        <v>71</v>
      </c>
      <c r="W15" s="95">
        <v>72.634275000000002</v>
      </c>
      <c r="X15" s="93" t="s">
        <v>163</v>
      </c>
      <c r="Y15" s="93" t="s">
        <v>161</v>
      </c>
      <c r="Z15" s="93" t="s">
        <v>155</v>
      </c>
      <c r="AA15" s="93" t="s">
        <v>164</v>
      </c>
      <c r="AE15" s="97">
        <v>7.99</v>
      </c>
      <c r="AF15" s="127">
        <v>1</v>
      </c>
      <c r="AG15" s="127">
        <v>168.52500000000001</v>
      </c>
      <c r="AH15" s="127">
        <v>1</v>
      </c>
    </row>
    <row r="16" spans="1:34" ht="21">
      <c r="A16" s="126" t="s">
        <v>373</v>
      </c>
      <c r="B16" s="92" t="s">
        <v>150</v>
      </c>
      <c r="C16" s="93" t="s">
        <v>165</v>
      </c>
      <c r="D16" s="94" t="s">
        <v>166</v>
      </c>
      <c r="E16" s="95">
        <v>92.4</v>
      </c>
      <c r="F16" s="96" t="s">
        <v>147</v>
      </c>
      <c r="O16" s="96">
        <v>20</v>
      </c>
      <c r="P16" s="96" t="s">
        <v>153</v>
      </c>
      <c r="U16" s="92" t="s">
        <v>148</v>
      </c>
      <c r="V16" s="99" t="s">
        <v>71</v>
      </c>
      <c r="W16" s="95">
        <v>32.188274999999997</v>
      </c>
      <c r="X16" s="93" t="s">
        <v>167</v>
      </c>
      <c r="Y16" s="93" t="s">
        <v>165</v>
      </c>
      <c r="Z16" s="93" t="s">
        <v>155</v>
      </c>
      <c r="AA16" s="93" t="s">
        <v>168</v>
      </c>
      <c r="AE16" s="97">
        <v>3.89</v>
      </c>
      <c r="AF16" s="127">
        <v>1</v>
      </c>
      <c r="AG16" s="127">
        <v>168.52500000000001</v>
      </c>
      <c r="AH16" s="127">
        <v>1</v>
      </c>
    </row>
    <row r="17" spans="1:34" ht="21">
      <c r="A17" s="126" t="s">
        <v>374</v>
      </c>
      <c r="B17" s="92" t="s">
        <v>150</v>
      </c>
      <c r="C17" s="93" t="s">
        <v>170</v>
      </c>
      <c r="D17" s="94" t="s">
        <v>171</v>
      </c>
      <c r="E17" s="95">
        <v>787</v>
      </c>
      <c r="F17" s="96" t="s">
        <v>147</v>
      </c>
      <c r="O17" s="96">
        <v>20</v>
      </c>
      <c r="P17" s="96" t="s">
        <v>153</v>
      </c>
      <c r="U17" s="92" t="s">
        <v>148</v>
      </c>
      <c r="V17" s="99" t="s">
        <v>71</v>
      </c>
      <c r="W17" s="95">
        <v>970.96245999999996</v>
      </c>
      <c r="X17" s="93" t="s">
        <v>172</v>
      </c>
      <c r="Y17" s="93" t="s">
        <v>170</v>
      </c>
      <c r="Z17" s="93" t="s">
        <v>155</v>
      </c>
      <c r="AA17" s="93" t="s">
        <v>173</v>
      </c>
      <c r="AE17" s="97">
        <v>30.1</v>
      </c>
      <c r="AF17" s="127">
        <v>1</v>
      </c>
      <c r="AG17" s="127">
        <v>1436.335</v>
      </c>
      <c r="AH17" s="127">
        <v>1</v>
      </c>
    </row>
    <row r="18" spans="1:34" ht="21">
      <c r="A18" s="126" t="s">
        <v>375</v>
      </c>
      <c r="B18" s="92" t="s">
        <v>150</v>
      </c>
      <c r="C18" s="93" t="s">
        <v>174</v>
      </c>
      <c r="D18" s="94" t="s">
        <v>175</v>
      </c>
      <c r="E18" s="95">
        <v>220</v>
      </c>
      <c r="F18" s="96" t="s">
        <v>147</v>
      </c>
      <c r="O18" s="96">
        <v>20</v>
      </c>
      <c r="P18" s="96" t="s">
        <v>153</v>
      </c>
      <c r="U18" s="92" t="s">
        <v>148</v>
      </c>
      <c r="V18" s="99" t="s">
        <v>71</v>
      </c>
      <c r="W18" s="95">
        <v>104.207972</v>
      </c>
      <c r="X18" s="93" t="s">
        <v>176</v>
      </c>
      <c r="Y18" s="93" t="s">
        <v>174</v>
      </c>
      <c r="Z18" s="93" t="s">
        <v>155</v>
      </c>
      <c r="AA18" s="93" t="s">
        <v>173</v>
      </c>
      <c r="AE18" s="97">
        <v>24.04</v>
      </c>
      <c r="AF18" s="127">
        <v>1</v>
      </c>
      <c r="AG18" s="127">
        <v>157.65199999999999</v>
      </c>
      <c r="AH18" s="127">
        <v>1</v>
      </c>
    </row>
    <row r="19" spans="1:34" ht="21">
      <c r="A19" s="126" t="s">
        <v>376</v>
      </c>
      <c r="B19" s="92" t="s">
        <v>150</v>
      </c>
      <c r="C19" s="93" t="s">
        <v>177</v>
      </c>
      <c r="D19" s="94" t="s">
        <v>178</v>
      </c>
      <c r="E19" s="95">
        <v>133</v>
      </c>
      <c r="F19" s="96" t="s">
        <v>147</v>
      </c>
      <c r="O19" s="96">
        <v>20</v>
      </c>
      <c r="P19" s="96" t="s">
        <v>153</v>
      </c>
      <c r="U19" s="92" t="s">
        <v>148</v>
      </c>
      <c r="V19" s="99" t="s">
        <v>71</v>
      </c>
      <c r="W19" s="95">
        <v>110.33610299999999</v>
      </c>
      <c r="X19" s="93" t="s">
        <v>176</v>
      </c>
      <c r="Y19" s="93" t="s">
        <v>177</v>
      </c>
      <c r="Z19" s="93" t="s">
        <v>155</v>
      </c>
      <c r="AA19" s="93" t="s">
        <v>173</v>
      </c>
      <c r="AE19" s="97">
        <v>25</v>
      </c>
      <c r="AF19" s="127">
        <v>1</v>
      </c>
      <c r="AG19" s="127">
        <v>166.923</v>
      </c>
      <c r="AH19" s="127">
        <v>1</v>
      </c>
    </row>
    <row r="20" spans="1:34" ht="21">
      <c r="A20" s="126" t="s">
        <v>377</v>
      </c>
      <c r="B20" s="92" t="s">
        <v>150</v>
      </c>
      <c r="C20" s="93" t="s">
        <v>179</v>
      </c>
      <c r="D20" s="94" t="s">
        <v>180</v>
      </c>
      <c r="E20" s="95">
        <v>105</v>
      </c>
      <c r="F20" s="96" t="s">
        <v>147</v>
      </c>
      <c r="O20" s="96">
        <v>20</v>
      </c>
      <c r="P20" s="96" t="s">
        <v>153</v>
      </c>
      <c r="U20" s="92" t="s">
        <v>148</v>
      </c>
      <c r="V20" s="99" t="s">
        <v>71</v>
      </c>
      <c r="W20" s="95">
        <v>100.48958399999999</v>
      </c>
      <c r="X20" s="93" t="s">
        <v>181</v>
      </c>
      <c r="Y20" s="93" t="s">
        <v>179</v>
      </c>
      <c r="Z20" s="93" t="s">
        <v>155</v>
      </c>
      <c r="AA20" s="93" t="s">
        <v>173</v>
      </c>
      <c r="AE20" s="97">
        <v>35.36</v>
      </c>
      <c r="AF20" s="127">
        <v>1</v>
      </c>
      <c r="AG20" s="127">
        <v>151.56800000000001</v>
      </c>
      <c r="AH20" s="127">
        <v>1</v>
      </c>
    </row>
    <row r="21" spans="1:34" ht="21">
      <c r="A21" s="126" t="s">
        <v>378</v>
      </c>
      <c r="B21" s="92" t="s">
        <v>150</v>
      </c>
      <c r="C21" s="93" t="s">
        <v>182</v>
      </c>
      <c r="D21" s="94" t="s">
        <v>183</v>
      </c>
      <c r="E21" s="95">
        <v>105</v>
      </c>
      <c r="F21" s="96" t="s">
        <v>147</v>
      </c>
      <c r="O21" s="96">
        <v>20</v>
      </c>
      <c r="P21" s="96" t="s">
        <v>153</v>
      </c>
      <c r="U21" s="92" t="s">
        <v>148</v>
      </c>
      <c r="V21" s="99" t="s">
        <v>71</v>
      </c>
      <c r="W21" s="95">
        <v>70.438447999999994</v>
      </c>
      <c r="X21" s="93" t="s">
        <v>184</v>
      </c>
      <c r="Y21" s="93" t="s">
        <v>182</v>
      </c>
      <c r="Z21" s="93" t="s">
        <v>155</v>
      </c>
      <c r="AA21" s="93" t="s">
        <v>173</v>
      </c>
      <c r="AE21" s="97">
        <v>33.69</v>
      </c>
      <c r="AF21" s="127">
        <v>1</v>
      </c>
      <c r="AG21" s="127">
        <v>106.08199999999999</v>
      </c>
      <c r="AH21" s="127">
        <v>1</v>
      </c>
    </row>
    <row r="22" spans="1:34" ht="21">
      <c r="A22" s="126" t="s">
        <v>379</v>
      </c>
      <c r="B22" s="92" t="s">
        <v>150</v>
      </c>
      <c r="C22" s="93" t="s">
        <v>185</v>
      </c>
      <c r="D22" s="94" t="s">
        <v>186</v>
      </c>
      <c r="E22" s="95">
        <v>105</v>
      </c>
      <c r="F22" s="96" t="s">
        <v>147</v>
      </c>
      <c r="O22" s="96">
        <v>20</v>
      </c>
      <c r="P22" s="96" t="s">
        <v>153</v>
      </c>
      <c r="U22" s="92" t="s">
        <v>148</v>
      </c>
      <c r="V22" s="99" t="s">
        <v>71</v>
      </c>
      <c r="W22" s="95">
        <v>74.787809999999993</v>
      </c>
      <c r="X22" s="93" t="s">
        <v>187</v>
      </c>
      <c r="Y22" s="93" t="s">
        <v>185</v>
      </c>
      <c r="Z22" s="93" t="s">
        <v>155</v>
      </c>
      <c r="AA22" s="93" t="s">
        <v>173</v>
      </c>
      <c r="AE22" s="97">
        <v>31.45</v>
      </c>
      <c r="AF22" s="127">
        <v>1</v>
      </c>
      <c r="AG22" s="127">
        <v>106.08199999999999</v>
      </c>
      <c r="AH22" s="127">
        <v>1</v>
      </c>
    </row>
    <row r="23" spans="1:34">
      <c r="D23" s="128" t="s">
        <v>98</v>
      </c>
      <c r="E23" s="129"/>
      <c r="F23" s="130"/>
      <c r="G23" s="129"/>
      <c r="H23" s="129"/>
      <c r="I23" s="129"/>
      <c r="J23" s="129"/>
      <c r="K23" s="131"/>
      <c r="L23" s="131"/>
      <c r="M23" s="132"/>
      <c r="N23" s="132"/>
      <c r="O23" s="130"/>
      <c r="P23" s="130"/>
      <c r="Q23" s="132"/>
      <c r="R23" s="132"/>
      <c r="S23" s="132"/>
      <c r="T23" s="133"/>
      <c r="U23" s="133"/>
      <c r="V23" s="133"/>
      <c r="W23" s="132">
        <v>2966.723747</v>
      </c>
    </row>
    <row r="25" spans="1:34">
      <c r="D25" s="125" t="s">
        <v>188</v>
      </c>
    </row>
    <row r="26" spans="1:34" ht="21">
      <c r="A26" s="126" t="s">
        <v>380</v>
      </c>
      <c r="B26" s="92" t="s">
        <v>189</v>
      </c>
      <c r="C26" s="93" t="s">
        <v>190</v>
      </c>
      <c r="D26" s="94" t="s">
        <v>191</v>
      </c>
      <c r="E26" s="95">
        <v>438.7</v>
      </c>
      <c r="F26" s="96" t="s">
        <v>147</v>
      </c>
      <c r="O26" s="96">
        <v>20</v>
      </c>
      <c r="P26" s="96" t="s">
        <v>192</v>
      </c>
      <c r="U26" s="92" t="s">
        <v>148</v>
      </c>
      <c r="V26" s="99" t="s">
        <v>71</v>
      </c>
      <c r="W26" s="95">
        <v>134.820933</v>
      </c>
      <c r="X26" s="93" t="s">
        <v>193</v>
      </c>
      <c r="Y26" s="93" t="s">
        <v>190</v>
      </c>
      <c r="Z26" s="93" t="s">
        <v>194</v>
      </c>
      <c r="AA26" s="93" t="s">
        <v>195</v>
      </c>
      <c r="AE26" s="97">
        <v>1.76</v>
      </c>
      <c r="AF26" s="127">
        <v>1</v>
      </c>
      <c r="AG26" s="127">
        <v>797.75699999999995</v>
      </c>
      <c r="AH26" s="127">
        <v>1</v>
      </c>
    </row>
    <row r="27" spans="1:34" ht="21">
      <c r="A27" s="126" t="s">
        <v>381</v>
      </c>
      <c r="B27" s="92" t="s">
        <v>189</v>
      </c>
      <c r="C27" s="93" t="s">
        <v>196</v>
      </c>
      <c r="D27" s="94" t="s">
        <v>197</v>
      </c>
      <c r="E27" s="95">
        <v>787</v>
      </c>
      <c r="F27" s="96" t="s">
        <v>147</v>
      </c>
      <c r="O27" s="96">
        <v>20</v>
      </c>
      <c r="P27" s="96" t="s">
        <v>192</v>
      </c>
      <c r="U27" s="92" t="s">
        <v>148</v>
      </c>
      <c r="V27" s="99" t="s">
        <v>71</v>
      </c>
      <c r="W27" s="95">
        <v>235.96992</v>
      </c>
      <c r="X27" s="93" t="s">
        <v>198</v>
      </c>
      <c r="Y27" s="93" t="s">
        <v>196</v>
      </c>
      <c r="Z27" s="93" t="s">
        <v>194</v>
      </c>
      <c r="AA27" s="93" t="s">
        <v>199</v>
      </c>
      <c r="AE27" s="97">
        <v>1.68</v>
      </c>
      <c r="AF27" s="127">
        <v>1</v>
      </c>
      <c r="AG27" s="127">
        <v>1474.8119999999999</v>
      </c>
      <c r="AH27" s="127">
        <v>1</v>
      </c>
    </row>
    <row r="28" spans="1:34" ht="21">
      <c r="A28" s="126" t="s">
        <v>382</v>
      </c>
      <c r="B28" s="92" t="s">
        <v>189</v>
      </c>
      <c r="C28" s="93" t="s">
        <v>200</v>
      </c>
      <c r="D28" s="94" t="s">
        <v>201</v>
      </c>
      <c r="E28" s="95">
        <v>3336</v>
      </c>
      <c r="F28" s="96" t="s">
        <v>147</v>
      </c>
      <c r="O28" s="96">
        <v>20</v>
      </c>
      <c r="P28" s="96" t="s">
        <v>192</v>
      </c>
      <c r="U28" s="92" t="s">
        <v>148</v>
      </c>
      <c r="V28" s="99" t="s">
        <v>71</v>
      </c>
      <c r="W28" s="95">
        <v>86.157756000000006</v>
      </c>
      <c r="X28" s="93" t="s">
        <v>202</v>
      </c>
      <c r="Y28" s="93" t="s">
        <v>200</v>
      </c>
      <c r="Z28" s="93" t="s">
        <v>194</v>
      </c>
      <c r="AA28" s="93" t="s">
        <v>203</v>
      </c>
      <c r="AE28" s="97">
        <v>0.41</v>
      </c>
      <c r="AF28" s="127">
        <v>1</v>
      </c>
      <c r="AG28" s="127">
        <v>14359.626</v>
      </c>
      <c r="AH28" s="127">
        <v>1</v>
      </c>
    </row>
    <row r="29" spans="1:34" ht="21">
      <c r="A29" s="126" t="s">
        <v>383</v>
      </c>
      <c r="B29" s="92" t="s">
        <v>189</v>
      </c>
      <c r="C29" s="93" t="s">
        <v>204</v>
      </c>
      <c r="D29" s="94" t="s">
        <v>205</v>
      </c>
      <c r="E29" s="95">
        <v>5984.5730000000003</v>
      </c>
      <c r="F29" s="96" t="s">
        <v>147</v>
      </c>
      <c r="O29" s="96">
        <v>20</v>
      </c>
      <c r="P29" s="96" t="s">
        <v>192</v>
      </c>
      <c r="U29" s="92" t="s">
        <v>148</v>
      </c>
      <c r="V29" s="99" t="s">
        <v>71</v>
      </c>
      <c r="W29" s="95">
        <v>212.372928</v>
      </c>
      <c r="X29" s="93" t="s">
        <v>206</v>
      </c>
      <c r="Y29" s="93" t="s">
        <v>204</v>
      </c>
      <c r="Z29" s="93" t="s">
        <v>194</v>
      </c>
      <c r="AA29" s="93" t="s">
        <v>207</v>
      </c>
      <c r="AE29" s="97">
        <v>0.42</v>
      </c>
      <c r="AF29" s="127">
        <v>1</v>
      </c>
      <c r="AG29" s="127">
        <v>26546.616000000002</v>
      </c>
      <c r="AH29" s="127">
        <v>1</v>
      </c>
    </row>
    <row r="30" spans="1:34" ht="21">
      <c r="A30" s="126" t="s">
        <v>384</v>
      </c>
      <c r="B30" s="92" t="s">
        <v>189</v>
      </c>
      <c r="C30" s="93" t="s">
        <v>208</v>
      </c>
      <c r="D30" s="94" t="s">
        <v>209</v>
      </c>
      <c r="E30" s="95">
        <v>438.7</v>
      </c>
      <c r="F30" s="96" t="s">
        <v>147</v>
      </c>
      <c r="O30" s="96">
        <v>20</v>
      </c>
      <c r="P30" s="96" t="s">
        <v>192</v>
      </c>
      <c r="U30" s="92" t="s">
        <v>148</v>
      </c>
      <c r="V30" s="99" t="s">
        <v>71</v>
      </c>
      <c r="W30" s="95">
        <v>75.786914999999993</v>
      </c>
      <c r="X30" s="93" t="s">
        <v>210</v>
      </c>
      <c r="Y30" s="93" t="s">
        <v>208</v>
      </c>
      <c r="Z30" s="93" t="s">
        <v>194</v>
      </c>
      <c r="AA30" s="93" t="s">
        <v>211</v>
      </c>
      <c r="AE30" s="97">
        <v>1.1000000000000001</v>
      </c>
      <c r="AF30" s="127">
        <v>1</v>
      </c>
      <c r="AG30" s="127">
        <v>797.75699999999995</v>
      </c>
      <c r="AH30" s="127">
        <v>1</v>
      </c>
    </row>
    <row r="31" spans="1:34" ht="21">
      <c r="A31" s="126" t="s">
        <v>385</v>
      </c>
      <c r="B31" s="92" t="s">
        <v>189</v>
      </c>
      <c r="C31" s="93" t="s">
        <v>212</v>
      </c>
      <c r="D31" s="94" t="s">
        <v>213</v>
      </c>
      <c r="E31" s="95">
        <v>787</v>
      </c>
      <c r="F31" s="96" t="s">
        <v>147</v>
      </c>
      <c r="O31" s="96">
        <v>20</v>
      </c>
      <c r="P31" s="96" t="s">
        <v>192</v>
      </c>
      <c r="U31" s="92" t="s">
        <v>148</v>
      </c>
      <c r="V31" s="99" t="s">
        <v>71</v>
      </c>
      <c r="W31" s="95">
        <v>171.078192</v>
      </c>
      <c r="X31" s="93" t="s">
        <v>214</v>
      </c>
      <c r="Y31" s="93" t="s">
        <v>212</v>
      </c>
      <c r="Z31" s="93" t="s">
        <v>194</v>
      </c>
      <c r="AA31" s="93" t="s">
        <v>215</v>
      </c>
      <c r="AE31" s="97">
        <v>1.06</v>
      </c>
      <c r="AF31" s="127">
        <v>1</v>
      </c>
      <c r="AG31" s="127">
        <v>1474.8119999999999</v>
      </c>
      <c r="AH31" s="127">
        <v>1</v>
      </c>
    </row>
    <row r="32" spans="1:34">
      <c r="A32" s="126" t="s">
        <v>386</v>
      </c>
      <c r="B32" s="92" t="s">
        <v>189</v>
      </c>
      <c r="C32" s="93" t="s">
        <v>216</v>
      </c>
      <c r="D32" s="94" t="s">
        <v>217</v>
      </c>
      <c r="E32" s="95">
        <v>111.158</v>
      </c>
      <c r="F32" s="96" t="s">
        <v>147</v>
      </c>
      <c r="O32" s="96">
        <v>20</v>
      </c>
      <c r="P32" s="96" t="s">
        <v>192</v>
      </c>
      <c r="U32" s="92" t="s">
        <v>148</v>
      </c>
      <c r="V32" s="99" t="s">
        <v>71</v>
      </c>
      <c r="W32" s="95">
        <v>20.564229999999998</v>
      </c>
      <c r="X32" s="93" t="s">
        <v>218</v>
      </c>
      <c r="Y32" s="93" t="s">
        <v>216</v>
      </c>
      <c r="Z32" s="93" t="s">
        <v>194</v>
      </c>
      <c r="AA32" s="93" t="s">
        <v>219</v>
      </c>
      <c r="AE32" s="97">
        <v>3.3</v>
      </c>
      <c r="AF32" s="127">
        <v>1</v>
      </c>
      <c r="AG32" s="127">
        <v>111.158</v>
      </c>
      <c r="AH32" s="127">
        <v>1</v>
      </c>
    </row>
    <row r="33" spans="1:34">
      <c r="A33" s="126" t="s">
        <v>387</v>
      </c>
      <c r="B33" s="92" t="s">
        <v>189</v>
      </c>
      <c r="C33" s="93" t="s">
        <v>220</v>
      </c>
      <c r="D33" s="94" t="s">
        <v>221</v>
      </c>
      <c r="E33" s="95">
        <v>556</v>
      </c>
      <c r="F33" s="96" t="s">
        <v>147</v>
      </c>
      <c r="O33" s="96">
        <v>20</v>
      </c>
      <c r="P33" s="96" t="s">
        <v>192</v>
      </c>
      <c r="U33" s="92" t="s">
        <v>148</v>
      </c>
      <c r="V33" s="99" t="s">
        <v>71</v>
      </c>
      <c r="W33" s="95">
        <v>799.94428800000003</v>
      </c>
      <c r="X33" s="93" t="s">
        <v>222</v>
      </c>
      <c r="Y33" s="93" t="s">
        <v>220</v>
      </c>
      <c r="Z33" s="93" t="s">
        <v>194</v>
      </c>
      <c r="AA33" s="93" t="s">
        <v>223</v>
      </c>
      <c r="AE33" s="97">
        <v>1.4</v>
      </c>
      <c r="AF33" s="127">
        <v>1</v>
      </c>
      <c r="AG33" s="127">
        <v>2272.569</v>
      </c>
      <c r="AH33" s="127">
        <v>1</v>
      </c>
    </row>
    <row r="34" spans="1:34">
      <c r="A34" s="126" t="s">
        <v>388</v>
      </c>
      <c r="B34" s="92" t="s">
        <v>150</v>
      </c>
      <c r="C34" s="93" t="s">
        <v>224</v>
      </c>
      <c r="D34" s="94" t="s">
        <v>225</v>
      </c>
      <c r="E34" s="95">
        <v>103.9</v>
      </c>
      <c r="F34" s="96" t="s">
        <v>169</v>
      </c>
      <c r="O34" s="96">
        <v>20</v>
      </c>
      <c r="P34" s="96" t="s">
        <v>192</v>
      </c>
      <c r="U34" s="92" t="s">
        <v>148</v>
      </c>
      <c r="V34" s="99" t="s">
        <v>71</v>
      </c>
      <c r="W34" s="95">
        <v>19.533200000000001</v>
      </c>
      <c r="X34" s="93" t="s">
        <v>226</v>
      </c>
      <c r="Y34" s="93" t="s">
        <v>224</v>
      </c>
      <c r="Z34" s="93" t="s">
        <v>155</v>
      </c>
      <c r="AA34" s="93" t="s">
        <v>227</v>
      </c>
      <c r="AE34" s="97">
        <v>5.69</v>
      </c>
      <c r="AF34" s="127">
        <v>1</v>
      </c>
      <c r="AG34" s="127">
        <v>103.9</v>
      </c>
      <c r="AH34" s="127">
        <v>1</v>
      </c>
    </row>
    <row r="35" spans="1:34">
      <c r="A35" s="126" t="s">
        <v>148</v>
      </c>
      <c r="B35" s="92" t="s">
        <v>150</v>
      </c>
      <c r="C35" s="93" t="s">
        <v>228</v>
      </c>
      <c r="D35" s="94" t="s">
        <v>229</v>
      </c>
      <c r="E35" s="95">
        <v>629.14</v>
      </c>
      <c r="F35" s="96" t="s">
        <v>169</v>
      </c>
      <c r="O35" s="96">
        <v>20</v>
      </c>
      <c r="P35" s="96" t="s">
        <v>192</v>
      </c>
      <c r="U35" s="92" t="s">
        <v>148</v>
      </c>
      <c r="V35" s="99" t="s">
        <v>71</v>
      </c>
      <c r="W35" s="95">
        <v>107.52800999999999</v>
      </c>
      <c r="X35" s="93" t="s">
        <v>230</v>
      </c>
      <c r="Y35" s="93" t="s">
        <v>228</v>
      </c>
      <c r="Z35" s="93" t="s">
        <v>155</v>
      </c>
      <c r="AA35" s="93" t="s">
        <v>227</v>
      </c>
      <c r="AE35" s="97">
        <v>4.55</v>
      </c>
      <c r="AF35" s="127">
        <v>1</v>
      </c>
      <c r="AG35" s="127">
        <v>1143.915</v>
      </c>
      <c r="AH35" s="127">
        <v>1</v>
      </c>
    </row>
    <row r="36" spans="1:34">
      <c r="A36" s="126" t="s">
        <v>389</v>
      </c>
      <c r="B36" s="92" t="s">
        <v>150</v>
      </c>
      <c r="C36" s="93" t="s">
        <v>231</v>
      </c>
      <c r="D36" s="94" t="s">
        <v>232</v>
      </c>
      <c r="E36" s="95">
        <v>517.4</v>
      </c>
      <c r="F36" s="96" t="s">
        <v>169</v>
      </c>
      <c r="O36" s="96">
        <v>20</v>
      </c>
      <c r="P36" s="96" t="s">
        <v>192</v>
      </c>
      <c r="U36" s="92" t="s">
        <v>148</v>
      </c>
      <c r="V36" s="99" t="s">
        <v>71</v>
      </c>
      <c r="W36" s="95">
        <v>88.426081999999994</v>
      </c>
      <c r="X36" s="93" t="s">
        <v>230</v>
      </c>
      <c r="Y36" s="93" t="s">
        <v>231</v>
      </c>
      <c r="Z36" s="93" t="s">
        <v>155</v>
      </c>
      <c r="AA36" s="93" t="s">
        <v>227</v>
      </c>
      <c r="AE36" s="97">
        <v>2.52</v>
      </c>
      <c r="AF36" s="127">
        <v>1</v>
      </c>
      <c r="AG36" s="127">
        <v>940.70299999999997</v>
      </c>
      <c r="AH36" s="127">
        <v>1</v>
      </c>
    </row>
    <row r="37" spans="1:34" ht="21">
      <c r="A37" s="126" t="s">
        <v>390</v>
      </c>
      <c r="B37" s="92" t="s">
        <v>150</v>
      </c>
      <c r="C37" s="93" t="s">
        <v>233</v>
      </c>
      <c r="D37" s="94" t="s">
        <v>234</v>
      </c>
      <c r="E37" s="95">
        <v>278.89999999999998</v>
      </c>
      <c r="F37" s="96" t="s">
        <v>169</v>
      </c>
      <c r="O37" s="96">
        <v>20</v>
      </c>
      <c r="P37" s="96" t="s">
        <v>192</v>
      </c>
      <c r="U37" s="92" t="s">
        <v>148</v>
      </c>
      <c r="V37" s="99" t="s">
        <v>71</v>
      </c>
      <c r="W37" s="95">
        <v>46.467396000000001</v>
      </c>
      <c r="X37" s="93" t="s">
        <v>235</v>
      </c>
      <c r="Y37" s="93" t="s">
        <v>233</v>
      </c>
      <c r="Z37" s="93" t="s">
        <v>155</v>
      </c>
      <c r="AA37" s="93" t="s">
        <v>227</v>
      </c>
      <c r="AE37" s="97">
        <v>3.46</v>
      </c>
      <c r="AF37" s="127">
        <v>1</v>
      </c>
      <c r="AG37" s="127">
        <v>494.334</v>
      </c>
      <c r="AH37" s="127">
        <v>1</v>
      </c>
    </row>
    <row r="38" spans="1:34" ht="21">
      <c r="A38" s="126" t="s">
        <v>391</v>
      </c>
      <c r="B38" s="92" t="s">
        <v>236</v>
      </c>
      <c r="C38" s="93" t="s">
        <v>237</v>
      </c>
      <c r="D38" s="94" t="s">
        <v>238</v>
      </c>
      <c r="E38" s="95">
        <v>35.700000000000003</v>
      </c>
      <c r="F38" s="96" t="s">
        <v>147</v>
      </c>
      <c r="O38" s="96">
        <v>20</v>
      </c>
      <c r="P38" s="96" t="s">
        <v>192</v>
      </c>
      <c r="U38" s="92" t="s">
        <v>148</v>
      </c>
      <c r="V38" s="99" t="s">
        <v>71</v>
      </c>
      <c r="W38" s="95">
        <v>20.739031000000001</v>
      </c>
      <c r="X38" s="93" t="s">
        <v>239</v>
      </c>
      <c r="Y38" s="93" t="s">
        <v>237</v>
      </c>
      <c r="Z38" s="93" t="s">
        <v>240</v>
      </c>
      <c r="AA38" s="93" t="s">
        <v>241</v>
      </c>
      <c r="AE38" s="97">
        <v>5.81</v>
      </c>
      <c r="AF38" s="127">
        <v>1</v>
      </c>
      <c r="AG38" s="127">
        <v>53.040999999999997</v>
      </c>
      <c r="AH38" s="127">
        <v>1</v>
      </c>
    </row>
    <row r="39" spans="1:34">
      <c r="A39" s="126" t="s">
        <v>392</v>
      </c>
      <c r="B39" s="92" t="s">
        <v>236</v>
      </c>
      <c r="C39" s="93" t="s">
        <v>242</v>
      </c>
      <c r="D39" s="94" t="s">
        <v>243</v>
      </c>
      <c r="E39" s="95">
        <v>29.15</v>
      </c>
      <c r="F39" s="96" t="s">
        <v>147</v>
      </c>
      <c r="O39" s="96">
        <v>20</v>
      </c>
      <c r="P39" s="96" t="s">
        <v>192</v>
      </c>
      <c r="U39" s="92" t="s">
        <v>148</v>
      </c>
      <c r="V39" s="99" t="s">
        <v>71</v>
      </c>
      <c r="W39" s="95">
        <v>26.891787000000001</v>
      </c>
      <c r="X39" s="93" t="s">
        <v>244</v>
      </c>
      <c r="Y39" s="93" t="s">
        <v>242</v>
      </c>
      <c r="Z39" s="93" t="s">
        <v>240</v>
      </c>
      <c r="AA39" s="93" t="s">
        <v>245</v>
      </c>
      <c r="AE39" s="97">
        <v>5.69</v>
      </c>
      <c r="AF39" s="127">
        <v>1</v>
      </c>
      <c r="AG39" s="127">
        <v>53.040999999999997</v>
      </c>
      <c r="AH39" s="127">
        <v>1</v>
      </c>
    </row>
    <row r="40" spans="1:34">
      <c r="A40" s="126" t="s">
        <v>393</v>
      </c>
      <c r="B40" s="92" t="s">
        <v>236</v>
      </c>
      <c r="C40" s="93" t="s">
        <v>246</v>
      </c>
      <c r="D40" s="94" t="s">
        <v>247</v>
      </c>
      <c r="E40" s="95">
        <v>4.2</v>
      </c>
      <c r="F40" s="96" t="s">
        <v>248</v>
      </c>
      <c r="O40" s="96">
        <v>20</v>
      </c>
      <c r="P40" s="96" t="s">
        <v>192</v>
      </c>
      <c r="U40" s="92" t="s">
        <v>148</v>
      </c>
      <c r="V40" s="99" t="s">
        <v>71</v>
      </c>
      <c r="W40" s="95">
        <v>9.8377440000000007</v>
      </c>
      <c r="X40" s="93" t="s">
        <v>249</v>
      </c>
      <c r="Y40" s="93" t="s">
        <v>246</v>
      </c>
      <c r="Z40" s="93" t="s">
        <v>240</v>
      </c>
      <c r="AA40" s="93" t="s">
        <v>250</v>
      </c>
      <c r="AE40" s="97">
        <v>7.57</v>
      </c>
      <c r="AF40" s="127">
        <v>1</v>
      </c>
      <c r="AG40" s="127">
        <v>7.6379999999999999</v>
      </c>
      <c r="AH40" s="127">
        <v>1</v>
      </c>
    </row>
    <row r="41" spans="1:34">
      <c r="A41" s="126" t="s">
        <v>394</v>
      </c>
      <c r="B41" s="92" t="s">
        <v>236</v>
      </c>
      <c r="C41" s="93" t="s">
        <v>251</v>
      </c>
      <c r="D41" s="94" t="s">
        <v>252</v>
      </c>
      <c r="E41" s="95">
        <v>12.6</v>
      </c>
      <c r="F41" s="96" t="s">
        <v>248</v>
      </c>
      <c r="O41" s="96">
        <v>20</v>
      </c>
      <c r="P41" s="96" t="s">
        <v>192</v>
      </c>
      <c r="U41" s="92" t="s">
        <v>148</v>
      </c>
      <c r="V41" s="99" t="s">
        <v>71</v>
      </c>
      <c r="W41" s="95">
        <v>17.895834000000001</v>
      </c>
      <c r="X41" s="93" t="s">
        <v>253</v>
      </c>
      <c r="Y41" s="93" t="s">
        <v>251</v>
      </c>
      <c r="Z41" s="93" t="s">
        <v>240</v>
      </c>
      <c r="AA41" s="93" t="s">
        <v>254</v>
      </c>
      <c r="AE41" s="97">
        <v>5.3</v>
      </c>
      <c r="AF41" s="127">
        <v>1</v>
      </c>
      <c r="AG41" s="127">
        <v>22.914000000000001</v>
      </c>
      <c r="AH41" s="127">
        <v>1</v>
      </c>
    </row>
    <row r="42" spans="1:34">
      <c r="A42" s="126" t="s">
        <v>395</v>
      </c>
      <c r="B42" s="92" t="s">
        <v>236</v>
      </c>
      <c r="C42" s="93" t="s">
        <v>255</v>
      </c>
      <c r="D42" s="94" t="s">
        <v>256</v>
      </c>
      <c r="E42" s="95">
        <v>17.731999999999999</v>
      </c>
      <c r="F42" s="96" t="s">
        <v>248</v>
      </c>
      <c r="O42" s="96">
        <v>20</v>
      </c>
      <c r="P42" s="96" t="s">
        <v>192</v>
      </c>
      <c r="U42" s="92" t="s">
        <v>148</v>
      </c>
      <c r="V42" s="99" t="s">
        <v>71</v>
      </c>
      <c r="W42" s="95">
        <v>17.441839999999999</v>
      </c>
      <c r="X42" s="93" t="s">
        <v>257</v>
      </c>
      <c r="Y42" s="93" t="s">
        <v>255</v>
      </c>
      <c r="Z42" s="93" t="s">
        <v>240</v>
      </c>
      <c r="AA42" s="93" t="s">
        <v>258</v>
      </c>
      <c r="AE42" s="97">
        <v>11.7</v>
      </c>
      <c r="AF42" s="127">
        <v>1</v>
      </c>
      <c r="AG42" s="127">
        <v>32.24</v>
      </c>
      <c r="AH42" s="127">
        <v>1</v>
      </c>
    </row>
    <row r="43" spans="1:34">
      <c r="A43" s="126" t="s">
        <v>396</v>
      </c>
      <c r="B43" s="92" t="s">
        <v>236</v>
      </c>
      <c r="C43" s="93" t="s">
        <v>259</v>
      </c>
      <c r="D43" s="94" t="s">
        <v>260</v>
      </c>
      <c r="E43" s="95">
        <v>121.83</v>
      </c>
      <c r="F43" s="96" t="s">
        <v>248</v>
      </c>
      <c r="O43" s="96">
        <v>20</v>
      </c>
      <c r="P43" s="96" t="s">
        <v>192</v>
      </c>
      <c r="U43" s="92" t="s">
        <v>148</v>
      </c>
      <c r="V43" s="99" t="s">
        <v>71</v>
      </c>
      <c r="X43" s="93" t="s">
        <v>261</v>
      </c>
      <c r="Y43" s="93" t="s">
        <v>259</v>
      </c>
      <c r="Z43" s="93" t="s">
        <v>240</v>
      </c>
      <c r="AA43" s="93" t="s">
        <v>262</v>
      </c>
      <c r="AE43" s="97">
        <v>0.61</v>
      </c>
      <c r="AF43" s="127">
        <v>1</v>
      </c>
      <c r="AG43" s="127">
        <v>221.50200000000001</v>
      </c>
      <c r="AH43" s="127">
        <v>1</v>
      </c>
    </row>
    <row r="44" spans="1:34">
      <c r="A44" s="126" t="s">
        <v>397</v>
      </c>
      <c r="B44" s="92" t="s">
        <v>236</v>
      </c>
      <c r="C44" s="93" t="s">
        <v>263</v>
      </c>
      <c r="D44" s="94" t="s">
        <v>264</v>
      </c>
      <c r="E44" s="95">
        <v>4.22</v>
      </c>
      <c r="F44" s="96" t="s">
        <v>248</v>
      </c>
      <c r="O44" s="96">
        <v>20</v>
      </c>
      <c r="P44" s="96" t="s">
        <v>192</v>
      </c>
      <c r="U44" s="92" t="s">
        <v>148</v>
      </c>
      <c r="V44" s="99" t="s">
        <v>71</v>
      </c>
      <c r="W44" s="95">
        <v>8.6080260000000006</v>
      </c>
      <c r="X44" s="93" t="s">
        <v>265</v>
      </c>
      <c r="Y44" s="93" t="s">
        <v>263</v>
      </c>
      <c r="Z44" s="93" t="s">
        <v>240</v>
      </c>
      <c r="AA44" s="93" t="s">
        <v>266</v>
      </c>
      <c r="AE44" s="97">
        <v>7.63</v>
      </c>
      <c r="AF44" s="127">
        <v>1</v>
      </c>
      <c r="AG44" s="127">
        <v>7.6379999999999999</v>
      </c>
      <c r="AH44" s="127">
        <v>1</v>
      </c>
    </row>
    <row r="45" spans="1:34">
      <c r="A45" s="126" t="s">
        <v>398</v>
      </c>
      <c r="B45" s="92" t="s">
        <v>236</v>
      </c>
      <c r="C45" s="93" t="s">
        <v>267</v>
      </c>
      <c r="D45" s="94" t="s">
        <v>268</v>
      </c>
      <c r="E45" s="95">
        <v>75.61</v>
      </c>
      <c r="F45" s="96" t="s">
        <v>248</v>
      </c>
      <c r="O45" s="96">
        <v>20</v>
      </c>
      <c r="P45" s="96" t="s">
        <v>192</v>
      </c>
      <c r="U45" s="92" t="s">
        <v>148</v>
      </c>
      <c r="V45" s="99" t="s">
        <v>71</v>
      </c>
      <c r="W45" s="95">
        <v>17.322984000000002</v>
      </c>
      <c r="X45" s="93" t="s">
        <v>269</v>
      </c>
      <c r="Y45" s="93" t="s">
        <v>267</v>
      </c>
      <c r="Z45" s="93" t="s">
        <v>240</v>
      </c>
      <c r="AA45" s="93" t="s">
        <v>270</v>
      </c>
      <c r="AE45" s="97">
        <v>0.86</v>
      </c>
      <c r="AF45" s="127">
        <v>1</v>
      </c>
      <c r="AG45" s="127">
        <v>137.48400000000001</v>
      </c>
      <c r="AH45" s="127">
        <v>1</v>
      </c>
    </row>
    <row r="46" spans="1:34">
      <c r="A46" s="126" t="s">
        <v>399</v>
      </c>
      <c r="B46" s="92" t="s">
        <v>271</v>
      </c>
      <c r="C46" s="93" t="s">
        <v>272</v>
      </c>
      <c r="D46" s="94" t="s">
        <v>273</v>
      </c>
      <c r="E46" s="95">
        <v>4.22</v>
      </c>
      <c r="F46" s="96" t="s">
        <v>248</v>
      </c>
      <c r="O46" s="96">
        <v>20</v>
      </c>
      <c r="P46" s="96" t="s">
        <v>192</v>
      </c>
      <c r="U46" s="92" t="s">
        <v>148</v>
      </c>
      <c r="V46" s="99" t="s">
        <v>71</v>
      </c>
      <c r="W46" s="95">
        <v>0.70269599999999999</v>
      </c>
      <c r="X46" s="93" t="s">
        <v>274</v>
      </c>
      <c r="Y46" s="93" t="s">
        <v>272</v>
      </c>
      <c r="Z46" s="93" t="s">
        <v>240</v>
      </c>
      <c r="AA46" s="93" t="s">
        <v>275</v>
      </c>
      <c r="AE46" s="97">
        <v>4.46</v>
      </c>
      <c r="AF46" s="127">
        <v>1</v>
      </c>
      <c r="AG46" s="127">
        <v>7.6379999999999999</v>
      </c>
      <c r="AH46" s="127">
        <v>1</v>
      </c>
    </row>
    <row r="47" spans="1:34" ht="21">
      <c r="A47" s="126" t="s">
        <v>400</v>
      </c>
      <c r="B47" s="92" t="s">
        <v>236</v>
      </c>
      <c r="C47" s="93" t="s">
        <v>276</v>
      </c>
      <c r="D47" s="94" t="s">
        <v>277</v>
      </c>
      <c r="E47" s="95">
        <v>4.22</v>
      </c>
      <c r="F47" s="96" t="s">
        <v>248</v>
      </c>
      <c r="O47" s="96">
        <v>20</v>
      </c>
      <c r="P47" s="96" t="s">
        <v>192</v>
      </c>
      <c r="U47" s="92" t="s">
        <v>148</v>
      </c>
      <c r="V47" s="99" t="s">
        <v>71</v>
      </c>
      <c r="X47" s="93" t="s">
        <v>278</v>
      </c>
      <c r="Y47" s="93" t="s">
        <v>276</v>
      </c>
      <c r="Z47" s="93" t="s">
        <v>240</v>
      </c>
      <c r="AA47" s="93" t="s">
        <v>279</v>
      </c>
      <c r="AE47" s="97">
        <v>17.8</v>
      </c>
      <c r="AF47" s="127">
        <v>1</v>
      </c>
      <c r="AG47" s="127">
        <v>7.6379999999999999</v>
      </c>
      <c r="AH47" s="127">
        <v>1</v>
      </c>
    </row>
    <row r="48" spans="1:34">
      <c r="A48" s="126" t="s">
        <v>401</v>
      </c>
      <c r="B48" s="92" t="s">
        <v>280</v>
      </c>
      <c r="C48" s="93" t="s">
        <v>281</v>
      </c>
      <c r="D48" s="94" t="s">
        <v>282</v>
      </c>
      <c r="E48" s="95">
        <v>19.916</v>
      </c>
      <c r="F48" s="96" t="s">
        <v>248</v>
      </c>
      <c r="O48" s="96">
        <v>20</v>
      </c>
      <c r="P48" s="96" t="s">
        <v>192</v>
      </c>
      <c r="U48" s="92" t="s">
        <v>148</v>
      </c>
      <c r="V48" s="99" t="s">
        <v>71</v>
      </c>
      <c r="W48" s="95">
        <v>89.878184000000005</v>
      </c>
      <c r="X48" s="93" t="s">
        <v>283</v>
      </c>
      <c r="Y48" s="93" t="s">
        <v>281</v>
      </c>
      <c r="Z48" s="93" t="s">
        <v>155</v>
      </c>
      <c r="AA48" s="93" t="s">
        <v>284</v>
      </c>
      <c r="AE48" s="97">
        <v>28.75</v>
      </c>
      <c r="AF48" s="127">
        <v>1</v>
      </c>
      <c r="AG48" s="127">
        <v>36.212000000000003</v>
      </c>
      <c r="AH48" s="127">
        <v>1</v>
      </c>
    </row>
    <row r="49" spans="1:34">
      <c r="D49" s="128" t="s">
        <v>99</v>
      </c>
      <c r="E49" s="129"/>
      <c r="F49" s="130"/>
      <c r="G49" s="129"/>
      <c r="H49" s="129"/>
      <c r="I49" s="129"/>
      <c r="J49" s="129"/>
      <c r="K49" s="131"/>
      <c r="L49" s="131"/>
      <c r="M49" s="132"/>
      <c r="N49" s="132"/>
      <c r="O49" s="130"/>
      <c r="P49" s="130"/>
      <c r="Q49" s="132"/>
      <c r="R49" s="132"/>
      <c r="S49" s="132"/>
      <c r="T49" s="133"/>
      <c r="U49" s="133"/>
      <c r="V49" s="133"/>
      <c r="W49" s="132">
        <v>2207.9679759999999</v>
      </c>
    </row>
    <row r="51" spans="1:34">
      <c r="D51" s="128" t="s">
        <v>100</v>
      </c>
      <c r="E51" s="129"/>
      <c r="F51" s="130"/>
      <c r="G51" s="129"/>
      <c r="H51" s="129"/>
      <c r="I51" s="129"/>
      <c r="J51" s="129"/>
      <c r="K51" s="131"/>
      <c r="L51" s="131"/>
      <c r="M51" s="132"/>
      <c r="N51" s="132"/>
      <c r="O51" s="130"/>
      <c r="P51" s="130"/>
      <c r="Q51" s="132"/>
      <c r="R51" s="132"/>
      <c r="S51" s="132"/>
      <c r="T51" s="133"/>
      <c r="U51" s="133"/>
      <c r="V51" s="133"/>
      <c r="W51" s="132">
        <v>5537.0786230000003</v>
      </c>
    </row>
    <row r="53" spans="1:34">
      <c r="D53" s="125" t="s">
        <v>285</v>
      </c>
    </row>
    <row r="54" spans="1:34">
      <c r="D54" s="125" t="s">
        <v>286</v>
      </c>
    </row>
    <row r="55" spans="1:34">
      <c r="D55" s="125" t="s">
        <v>287</v>
      </c>
    </row>
    <row r="56" spans="1:34">
      <c r="A56" s="126" t="s">
        <v>402</v>
      </c>
      <c r="B56" s="92" t="s">
        <v>288</v>
      </c>
      <c r="C56" s="93" t="s">
        <v>289</v>
      </c>
      <c r="D56" s="94" t="s">
        <v>290</v>
      </c>
      <c r="E56" s="95">
        <v>133</v>
      </c>
      <c r="F56" s="96" t="s">
        <v>169</v>
      </c>
      <c r="O56" s="96">
        <v>20</v>
      </c>
      <c r="P56" s="96" t="s">
        <v>291</v>
      </c>
      <c r="U56" s="92" t="s">
        <v>148</v>
      </c>
      <c r="V56" s="99" t="s">
        <v>292</v>
      </c>
      <c r="W56" s="95">
        <v>324.69</v>
      </c>
      <c r="X56" s="93" t="s">
        <v>293</v>
      </c>
      <c r="Y56" s="93" t="s">
        <v>289</v>
      </c>
      <c r="Z56" s="93" t="s">
        <v>294</v>
      </c>
      <c r="AA56" s="93" t="s">
        <v>295</v>
      </c>
      <c r="AE56" s="97">
        <v>22.12</v>
      </c>
      <c r="AF56" s="127">
        <v>1</v>
      </c>
      <c r="AG56" s="127">
        <v>411</v>
      </c>
      <c r="AH56" s="127">
        <v>1</v>
      </c>
    </row>
    <row r="57" spans="1:34">
      <c r="A57" s="126" t="s">
        <v>403</v>
      </c>
      <c r="B57" s="92" t="s">
        <v>288</v>
      </c>
      <c r="C57" s="93" t="s">
        <v>296</v>
      </c>
      <c r="D57" s="94" t="s">
        <v>297</v>
      </c>
      <c r="E57" s="95">
        <v>133</v>
      </c>
      <c r="F57" s="96" t="s">
        <v>169</v>
      </c>
      <c r="O57" s="96">
        <v>20</v>
      </c>
      <c r="P57" s="96" t="s">
        <v>291</v>
      </c>
      <c r="U57" s="92" t="s">
        <v>148</v>
      </c>
      <c r="V57" s="99" t="s">
        <v>292</v>
      </c>
      <c r="W57" s="95">
        <v>32.880000000000003</v>
      </c>
      <c r="X57" s="93" t="s">
        <v>298</v>
      </c>
      <c r="Y57" s="93" t="s">
        <v>296</v>
      </c>
      <c r="Z57" s="93" t="s">
        <v>294</v>
      </c>
      <c r="AA57" s="93" t="s">
        <v>299</v>
      </c>
      <c r="AE57" s="97">
        <v>1.94</v>
      </c>
      <c r="AF57" s="127">
        <v>1</v>
      </c>
      <c r="AG57" s="127">
        <v>411</v>
      </c>
      <c r="AH57" s="127">
        <v>1</v>
      </c>
    </row>
    <row r="58" spans="1:34" ht="21">
      <c r="A58" s="126" t="s">
        <v>404</v>
      </c>
      <c r="B58" s="92" t="s">
        <v>288</v>
      </c>
      <c r="C58" s="93" t="s">
        <v>300</v>
      </c>
      <c r="D58" s="94" t="s">
        <v>301</v>
      </c>
      <c r="E58" s="95">
        <v>142.5</v>
      </c>
      <c r="F58" s="96" t="s">
        <v>169</v>
      </c>
      <c r="O58" s="96">
        <v>20</v>
      </c>
      <c r="P58" s="96" t="s">
        <v>291</v>
      </c>
      <c r="U58" s="92" t="s">
        <v>148</v>
      </c>
      <c r="V58" s="99" t="s">
        <v>292</v>
      </c>
      <c r="W58" s="95">
        <v>237.41640000000001</v>
      </c>
      <c r="X58" s="93" t="s">
        <v>302</v>
      </c>
      <c r="Y58" s="93" t="s">
        <v>300</v>
      </c>
      <c r="Z58" s="93" t="s">
        <v>294</v>
      </c>
      <c r="AA58" s="93" t="s">
        <v>303</v>
      </c>
      <c r="AE58" s="97">
        <v>19.670000000000002</v>
      </c>
      <c r="AF58" s="127">
        <v>1</v>
      </c>
      <c r="AG58" s="127">
        <v>296.39999999999998</v>
      </c>
      <c r="AH58" s="127">
        <v>1</v>
      </c>
    </row>
    <row r="59" spans="1:34" ht="21">
      <c r="A59" s="126" t="s">
        <v>405</v>
      </c>
      <c r="B59" s="92" t="s">
        <v>288</v>
      </c>
      <c r="C59" s="93" t="s">
        <v>304</v>
      </c>
      <c r="D59" s="94" t="s">
        <v>305</v>
      </c>
      <c r="E59" s="95">
        <v>142.5</v>
      </c>
      <c r="F59" s="96" t="s">
        <v>169</v>
      </c>
      <c r="O59" s="96">
        <v>20</v>
      </c>
      <c r="P59" s="96" t="s">
        <v>291</v>
      </c>
      <c r="U59" s="92" t="s">
        <v>148</v>
      </c>
      <c r="V59" s="99" t="s">
        <v>292</v>
      </c>
      <c r="W59" s="95">
        <v>29.343599999999999</v>
      </c>
      <c r="X59" s="93" t="s">
        <v>306</v>
      </c>
      <c r="Y59" s="93" t="s">
        <v>304</v>
      </c>
      <c r="Z59" s="93" t="s">
        <v>294</v>
      </c>
      <c r="AA59" s="93" t="s">
        <v>307</v>
      </c>
      <c r="AE59" s="97">
        <v>0.94</v>
      </c>
      <c r="AF59" s="127">
        <v>1</v>
      </c>
      <c r="AG59" s="127">
        <v>296.39999999999998</v>
      </c>
      <c r="AH59" s="127">
        <v>1</v>
      </c>
    </row>
    <row r="60" spans="1:34" ht="21">
      <c r="A60" s="126" t="s">
        <v>406</v>
      </c>
      <c r="B60" s="92" t="s">
        <v>288</v>
      </c>
      <c r="C60" s="93" t="s">
        <v>308</v>
      </c>
      <c r="D60" s="94" t="s">
        <v>309</v>
      </c>
      <c r="E60" s="95">
        <v>159.97499999999999</v>
      </c>
      <c r="F60" s="96" t="s">
        <v>139</v>
      </c>
      <c r="O60" s="96">
        <v>20</v>
      </c>
      <c r="P60" s="96" t="s">
        <v>291</v>
      </c>
      <c r="U60" s="92" t="s">
        <v>148</v>
      </c>
      <c r="V60" s="99" t="s">
        <v>292</v>
      </c>
      <c r="X60" s="93" t="s">
        <v>310</v>
      </c>
      <c r="Y60" s="93" t="s">
        <v>308</v>
      </c>
      <c r="Z60" s="93" t="s">
        <v>294</v>
      </c>
      <c r="AA60" s="93" t="s">
        <v>311</v>
      </c>
      <c r="AE60" s="97">
        <v>1.95</v>
      </c>
      <c r="AF60" s="127">
        <v>1</v>
      </c>
      <c r="AG60" s="127">
        <v>159.97499999999999</v>
      </c>
      <c r="AH60" s="127">
        <v>1</v>
      </c>
    </row>
    <row r="61" spans="1:34">
      <c r="D61" s="128" t="s">
        <v>101</v>
      </c>
      <c r="E61" s="129"/>
      <c r="F61" s="130"/>
      <c r="G61" s="129"/>
      <c r="H61" s="129"/>
      <c r="I61" s="129"/>
      <c r="J61" s="129"/>
      <c r="K61" s="131"/>
      <c r="L61" s="131"/>
      <c r="M61" s="132"/>
      <c r="N61" s="132"/>
      <c r="O61" s="130"/>
      <c r="P61" s="130"/>
      <c r="Q61" s="132"/>
      <c r="R61" s="132"/>
      <c r="S61" s="132"/>
      <c r="T61" s="133"/>
      <c r="U61" s="133"/>
      <c r="V61" s="133"/>
      <c r="W61" s="132">
        <v>624.33000000000004</v>
      </c>
    </row>
    <row r="63" spans="1:34">
      <c r="D63" s="128" t="s">
        <v>102</v>
      </c>
      <c r="E63" s="129"/>
      <c r="F63" s="130"/>
      <c r="G63" s="129"/>
      <c r="H63" s="129"/>
      <c r="I63" s="129"/>
      <c r="J63" s="129"/>
      <c r="K63" s="131"/>
      <c r="L63" s="131"/>
      <c r="M63" s="132"/>
      <c r="N63" s="132"/>
      <c r="O63" s="130"/>
      <c r="P63" s="130"/>
      <c r="Q63" s="132"/>
      <c r="R63" s="132"/>
      <c r="S63" s="132"/>
      <c r="T63" s="133"/>
      <c r="U63" s="133"/>
      <c r="V63" s="133"/>
      <c r="W63" s="132">
        <v>624.33000000000004</v>
      </c>
    </row>
    <row r="65" spans="4:23">
      <c r="D65" s="128" t="s">
        <v>103</v>
      </c>
      <c r="E65" s="129"/>
      <c r="F65" s="130"/>
      <c r="G65" s="129"/>
      <c r="H65" s="129"/>
      <c r="I65" s="129"/>
      <c r="J65" s="129"/>
      <c r="K65" s="131"/>
      <c r="L65" s="131"/>
      <c r="M65" s="132"/>
      <c r="N65" s="132"/>
      <c r="O65" s="130"/>
      <c r="P65" s="130"/>
      <c r="Q65" s="132"/>
      <c r="R65" s="132"/>
      <c r="S65" s="132"/>
      <c r="T65" s="133"/>
      <c r="U65" s="133"/>
      <c r="V65" s="133"/>
      <c r="W65" s="132">
        <v>624.33000000000004</v>
      </c>
    </row>
    <row r="68" spans="4:23">
      <c r="D68" s="128" t="s">
        <v>104</v>
      </c>
      <c r="E68" s="129"/>
      <c r="F68" s="130"/>
      <c r="G68" s="129"/>
      <c r="H68" s="129"/>
      <c r="I68" s="129"/>
      <c r="J68" s="129"/>
      <c r="K68" s="131"/>
      <c r="L68" s="131"/>
      <c r="M68" s="132"/>
      <c r="N68" s="132"/>
      <c r="O68" s="130"/>
      <c r="P68" s="130"/>
      <c r="Q68" s="132"/>
      <c r="R68" s="132"/>
      <c r="S68" s="132"/>
      <c r="T68" s="133"/>
      <c r="U68" s="133"/>
      <c r="V68" s="133"/>
      <c r="W68" s="132">
        <v>6161.4086230000003</v>
      </c>
    </row>
  </sheetData>
  <sheetProtection selectLockedCells="1" selectUnlockedCells="1"/>
  <mergeCells count="2">
    <mergeCell ref="K9:L9"/>
    <mergeCell ref="M9:N9"/>
  </mergeCells>
  <phoneticPr fontId="29" type="noConversion"/>
  <hyperlinks>
    <hyperlink ref="Z6" r:id="rId1" xr:uid="{00000000-0004-0000-0200-000000000000}"/>
  </hyperlinks>
  <printOptions horizontalCentered="1"/>
  <pageMargins left="0.2361111111111111" right="0.2361111111111111" top="0.35416666666666669" bottom="0.47361111111111109" header="0.51180555555555551" footer="0.2361111111111111"/>
  <pageSetup paperSize="9" orientation="landscape" useFirstPageNumber="1" horizontalDpi="300" verticalDpi="300" r:id="rId2"/>
  <headerFooter alignWithMargins="0">
    <oddFooter>&amp;R&amp;"Arial,Normálne"&amp;10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61"/>
  <sheetViews>
    <sheetView workbookViewId="0"/>
  </sheetViews>
  <sheetFormatPr defaultRowHeight="12.5"/>
  <cols>
    <col min="1" max="1" width="42.54296875" customWidth="1"/>
    <col min="2" max="2" width="30.453125" customWidth="1"/>
    <col min="3" max="3" width="9.54296875" customWidth="1"/>
    <col min="4" max="4" width="31.54296875" customWidth="1"/>
  </cols>
  <sheetData>
    <row r="1" spans="1:4" ht="27">
      <c r="A1" s="134"/>
      <c r="B1" s="135" t="s">
        <v>312</v>
      </c>
      <c r="C1" s="136" t="s">
        <v>313</v>
      </c>
      <c r="D1" s="137" t="s">
        <v>314</v>
      </c>
    </row>
    <row r="2" spans="1:4" ht="13">
      <c r="A2" s="138" t="s">
        <v>315</v>
      </c>
      <c r="B2" s="139" t="s">
        <v>316</v>
      </c>
      <c r="C2" s="140" t="s">
        <v>317</v>
      </c>
      <c r="D2" s="141"/>
    </row>
    <row r="3" spans="1:4" ht="13">
      <c r="A3" s="142"/>
      <c r="B3" s="143"/>
      <c r="C3" s="143"/>
      <c r="D3" s="144"/>
    </row>
    <row r="4" spans="1:4" ht="13">
      <c r="A4" s="138" t="s">
        <v>318</v>
      </c>
      <c r="B4" s="139" t="s">
        <v>319</v>
      </c>
      <c r="C4" s="140" t="s">
        <v>317</v>
      </c>
      <c r="D4" s="141" t="s">
        <v>320</v>
      </c>
    </row>
    <row r="5" spans="1:4" ht="13">
      <c r="A5" s="138"/>
      <c r="B5" s="139"/>
      <c r="C5" s="139"/>
      <c r="D5" s="144" t="s">
        <v>321</v>
      </c>
    </row>
    <row r="6" spans="1:4" ht="13">
      <c r="A6" s="142"/>
      <c r="B6" s="143"/>
      <c r="C6" s="143"/>
      <c r="D6" s="144" t="s">
        <v>322</v>
      </c>
    </row>
    <row r="7" spans="1:4" ht="13">
      <c r="A7" s="142"/>
      <c r="B7" s="143"/>
      <c r="C7" s="143"/>
      <c r="D7" s="144"/>
    </row>
    <row r="8" spans="1:4" ht="13">
      <c r="A8" s="138" t="s">
        <v>323</v>
      </c>
      <c r="B8" s="139" t="s">
        <v>324</v>
      </c>
      <c r="C8" s="140" t="s">
        <v>317</v>
      </c>
      <c r="D8" s="141"/>
    </row>
    <row r="9" spans="1:4" ht="13">
      <c r="A9" s="142"/>
      <c r="B9" s="143"/>
      <c r="C9" s="143"/>
      <c r="D9" s="144"/>
    </row>
    <row r="10" spans="1:4" ht="13">
      <c r="A10" s="138" t="s">
        <v>325</v>
      </c>
      <c r="B10" s="139" t="s">
        <v>326</v>
      </c>
      <c r="C10" s="140" t="s">
        <v>317</v>
      </c>
      <c r="D10" s="141"/>
    </row>
    <row r="11" spans="1:4" ht="13">
      <c r="A11" s="142"/>
      <c r="B11" s="143"/>
      <c r="C11" s="143"/>
      <c r="D11" s="144"/>
    </row>
    <row r="12" spans="1:4" ht="13">
      <c r="A12" s="138" t="s">
        <v>327</v>
      </c>
      <c r="B12" s="139" t="s">
        <v>328</v>
      </c>
      <c r="C12" s="140" t="s">
        <v>317</v>
      </c>
      <c r="D12" s="141" t="s">
        <v>329</v>
      </c>
    </row>
    <row r="13" spans="1:4" ht="13">
      <c r="A13" s="142"/>
      <c r="B13" s="143"/>
      <c r="C13" s="143"/>
      <c r="D13" s="144"/>
    </row>
    <row r="14" spans="1:4" ht="13">
      <c r="A14" s="138" t="s">
        <v>330</v>
      </c>
      <c r="B14" s="139" t="s">
        <v>331</v>
      </c>
      <c r="C14" s="140" t="s">
        <v>317</v>
      </c>
      <c r="D14" s="141"/>
    </row>
    <row r="15" spans="1:4" ht="13">
      <c r="A15" s="142"/>
      <c r="B15" s="143"/>
      <c r="C15" s="143"/>
      <c r="D15" s="144"/>
    </row>
    <row r="16" spans="1:4" ht="13">
      <c r="A16" s="138" t="s">
        <v>332</v>
      </c>
      <c r="B16" s="139" t="s">
        <v>328</v>
      </c>
      <c r="C16" s="140" t="s">
        <v>317</v>
      </c>
      <c r="D16" s="141" t="s">
        <v>333</v>
      </c>
    </row>
    <row r="17" spans="1:4" ht="13">
      <c r="A17" s="142"/>
      <c r="B17" s="143"/>
      <c r="C17" s="143"/>
      <c r="D17" s="144"/>
    </row>
    <row r="18" spans="1:4" ht="13">
      <c r="A18" s="138" t="s">
        <v>334</v>
      </c>
      <c r="B18" s="139"/>
      <c r="C18" s="140"/>
      <c r="D18" s="141" t="s">
        <v>335</v>
      </c>
    </row>
    <row r="19" spans="1:4" ht="13">
      <c r="A19" s="142"/>
      <c r="B19" s="143"/>
      <c r="C19" s="143"/>
      <c r="D19" s="144"/>
    </row>
    <row r="20" spans="1:4" ht="13">
      <c r="A20" s="138" t="s">
        <v>336</v>
      </c>
      <c r="B20" s="139"/>
      <c r="C20" s="140"/>
      <c r="D20" s="141" t="s">
        <v>335</v>
      </c>
    </row>
    <row r="21" spans="1:4" ht="13">
      <c r="A21" s="142"/>
      <c r="B21" s="143"/>
      <c r="C21" s="143"/>
      <c r="D21" s="144"/>
    </row>
    <row r="22" spans="1:4" ht="13">
      <c r="A22" s="138" t="s">
        <v>337</v>
      </c>
      <c r="B22" s="139"/>
      <c r="C22" s="140"/>
      <c r="D22" s="141" t="s">
        <v>335</v>
      </c>
    </row>
    <row r="23" spans="1:4" ht="13">
      <c r="A23" s="142"/>
      <c r="B23" s="143"/>
      <c r="C23" s="143"/>
      <c r="D23" s="144"/>
    </row>
    <row r="24" spans="1:4" ht="13">
      <c r="A24" s="138" t="s">
        <v>338</v>
      </c>
      <c r="B24" s="139" t="s">
        <v>339</v>
      </c>
      <c r="C24" s="139" t="s">
        <v>340</v>
      </c>
      <c r="D24" s="141" t="s">
        <v>341</v>
      </c>
    </row>
    <row r="25" spans="1:4" ht="13">
      <c r="A25" s="142"/>
      <c r="B25" s="143"/>
      <c r="C25" s="143"/>
      <c r="D25" s="144"/>
    </row>
    <row r="26" spans="1:4" ht="13">
      <c r="A26" s="138" t="s">
        <v>342</v>
      </c>
      <c r="B26" s="139"/>
      <c r="C26" s="140"/>
      <c r="D26" s="141" t="s">
        <v>335</v>
      </c>
    </row>
    <row r="27" spans="1:4" ht="13">
      <c r="A27" s="142"/>
      <c r="B27" s="143"/>
      <c r="C27" s="143"/>
      <c r="D27" s="144"/>
    </row>
    <row r="28" spans="1:4" ht="13">
      <c r="A28" s="138" t="s">
        <v>343</v>
      </c>
      <c r="B28" s="139" t="s">
        <v>344</v>
      </c>
      <c r="C28" s="139" t="s">
        <v>340</v>
      </c>
      <c r="D28" s="141" t="s">
        <v>345</v>
      </c>
    </row>
    <row r="29" spans="1:4" ht="13">
      <c r="A29" s="142"/>
      <c r="B29" s="143"/>
      <c r="C29" s="143"/>
      <c r="D29" s="144"/>
    </row>
    <row r="30" spans="1:4" ht="13">
      <c r="A30" s="138" t="s">
        <v>346</v>
      </c>
      <c r="B30" s="139"/>
      <c r="C30" s="140"/>
      <c r="D30" s="141" t="s">
        <v>335</v>
      </c>
    </row>
    <row r="31" spans="1:4" ht="13">
      <c r="A31" s="142"/>
      <c r="B31" s="143"/>
      <c r="C31" s="143"/>
      <c r="D31" s="144"/>
    </row>
    <row r="32" spans="1:4" ht="13">
      <c r="A32" s="138" t="s">
        <v>347</v>
      </c>
      <c r="B32" s="139"/>
      <c r="C32" s="140"/>
      <c r="D32" s="141" t="s">
        <v>335</v>
      </c>
    </row>
    <row r="33" spans="1:4" ht="13">
      <c r="A33" s="142"/>
      <c r="B33" s="143"/>
      <c r="C33" s="143"/>
      <c r="D33" s="144"/>
    </row>
    <row r="34" spans="1:4" ht="13">
      <c r="A34" s="138" t="s">
        <v>348</v>
      </c>
      <c r="B34" s="139" t="s">
        <v>349</v>
      </c>
      <c r="C34" s="139" t="s">
        <v>340</v>
      </c>
      <c r="D34" s="141"/>
    </row>
    <row r="35" spans="1:4" ht="13">
      <c r="A35" s="142"/>
      <c r="B35" s="143"/>
      <c r="C35" s="143"/>
      <c r="D35" s="144"/>
    </row>
    <row r="36" spans="1:4" ht="13">
      <c r="A36" s="138" t="s">
        <v>350</v>
      </c>
      <c r="B36" s="139"/>
      <c r="C36" s="140"/>
      <c r="D36" s="141" t="s">
        <v>335</v>
      </c>
    </row>
    <row r="37" spans="1:4" ht="13">
      <c r="A37" s="142"/>
      <c r="B37" s="143"/>
      <c r="C37" s="143"/>
      <c r="D37" s="144"/>
    </row>
    <row r="38" spans="1:4" ht="13">
      <c r="A38" s="138" t="s">
        <v>351</v>
      </c>
      <c r="B38" s="139"/>
      <c r="C38" s="140"/>
      <c r="D38" s="141" t="s">
        <v>335</v>
      </c>
    </row>
    <row r="39" spans="1:4" ht="13">
      <c r="A39" s="142"/>
      <c r="B39" s="143"/>
      <c r="C39" s="143"/>
      <c r="D39" s="144"/>
    </row>
    <row r="40" spans="1:4" ht="13">
      <c r="A40" s="138" t="s">
        <v>352</v>
      </c>
      <c r="B40" s="139"/>
      <c r="C40" s="140"/>
      <c r="D40" s="141" t="s">
        <v>335</v>
      </c>
    </row>
    <row r="41" spans="1:4" ht="13">
      <c r="A41" s="142"/>
      <c r="B41" s="143"/>
      <c r="C41" s="143"/>
      <c r="D41" s="144"/>
    </row>
    <row r="42" spans="1:4" ht="13">
      <c r="A42" s="138" t="s">
        <v>353</v>
      </c>
      <c r="B42" s="139"/>
      <c r="C42" s="140"/>
      <c r="D42" s="141" t="s">
        <v>335</v>
      </c>
    </row>
    <row r="43" spans="1:4" ht="13">
      <c r="A43" s="142"/>
      <c r="B43" s="143"/>
      <c r="C43" s="143"/>
      <c r="D43" s="144"/>
    </row>
    <row r="44" spans="1:4" ht="13">
      <c r="A44" s="138" t="s">
        <v>354</v>
      </c>
      <c r="B44" s="139"/>
      <c r="C44" s="140"/>
      <c r="D44" s="141" t="s">
        <v>335</v>
      </c>
    </row>
    <row r="45" spans="1:4" ht="13">
      <c r="A45" s="142"/>
      <c r="B45" s="143"/>
      <c r="C45" s="143"/>
      <c r="D45" s="144"/>
    </row>
    <row r="46" spans="1:4" ht="13">
      <c r="A46" s="138" t="s">
        <v>355</v>
      </c>
      <c r="B46" s="139" t="s">
        <v>356</v>
      </c>
      <c r="C46" s="139" t="s">
        <v>340</v>
      </c>
      <c r="D46" s="141" t="s">
        <v>357</v>
      </c>
    </row>
    <row r="47" spans="1:4" ht="13">
      <c r="A47" s="142"/>
      <c r="B47" s="143"/>
      <c r="C47" s="143"/>
      <c r="D47" s="144"/>
    </row>
    <row r="48" spans="1:4" ht="13">
      <c r="A48" s="138" t="s">
        <v>358</v>
      </c>
      <c r="B48" s="139"/>
      <c r="C48" s="140"/>
      <c r="D48" s="141" t="s">
        <v>335</v>
      </c>
    </row>
    <row r="49" spans="1:4" ht="13">
      <c r="A49" s="142"/>
      <c r="B49" s="143"/>
      <c r="C49" s="143"/>
      <c r="D49" s="144"/>
    </row>
    <row r="50" spans="1:4" ht="13">
      <c r="A50" s="138" t="s">
        <v>359</v>
      </c>
      <c r="B50" s="139" t="s">
        <v>349</v>
      </c>
      <c r="C50" s="139" t="s">
        <v>340</v>
      </c>
      <c r="D50" s="141" t="s">
        <v>360</v>
      </c>
    </row>
    <row r="51" spans="1:4" ht="13">
      <c r="A51" s="142"/>
      <c r="B51" s="143"/>
      <c r="C51" s="143"/>
      <c r="D51" s="144"/>
    </row>
    <row r="52" spans="1:4" ht="13">
      <c r="A52" s="138" t="s">
        <v>361</v>
      </c>
      <c r="B52" s="139" t="s">
        <v>324</v>
      </c>
      <c r="C52" s="140"/>
      <c r="D52" s="141" t="s">
        <v>335</v>
      </c>
    </row>
    <row r="53" spans="1:4" ht="13">
      <c r="A53" s="142"/>
      <c r="B53" s="143"/>
      <c r="C53" s="143"/>
      <c r="D53" s="144"/>
    </row>
    <row r="54" spans="1:4" ht="13">
      <c r="A54" s="138" t="s">
        <v>362</v>
      </c>
      <c r="B54" s="139" t="s">
        <v>363</v>
      </c>
      <c r="C54" s="139" t="s">
        <v>340</v>
      </c>
      <c r="D54" s="141"/>
    </row>
    <row r="55" spans="1:4" ht="13">
      <c r="A55" s="142"/>
      <c r="B55" s="143"/>
      <c r="C55" s="143"/>
      <c r="D55" s="144"/>
    </row>
    <row r="56" spans="1:4" ht="13">
      <c r="A56" s="138" t="s">
        <v>364</v>
      </c>
      <c r="B56" s="139" t="s">
        <v>349</v>
      </c>
      <c r="C56" s="139" t="s">
        <v>340</v>
      </c>
      <c r="D56" s="141"/>
    </row>
    <row r="57" spans="1:4" ht="13">
      <c r="A57" s="142"/>
      <c r="B57" s="143"/>
      <c r="C57" s="143"/>
      <c r="D57" s="144"/>
    </row>
    <row r="58" spans="1:4" ht="15.5">
      <c r="A58" s="145" t="s">
        <v>365</v>
      </c>
      <c r="B58" s="146"/>
      <c r="C58" s="146"/>
      <c r="D58" s="147"/>
    </row>
    <row r="59" spans="1:4" ht="15.5">
      <c r="A59" s="148" t="s">
        <v>366</v>
      </c>
      <c r="B59" s="149"/>
      <c r="C59" s="149"/>
      <c r="D59" s="150"/>
    </row>
    <row r="60" spans="1:4" ht="15.5">
      <c r="A60" s="148" t="s">
        <v>367</v>
      </c>
      <c r="B60" s="149"/>
      <c r="C60" s="149"/>
      <c r="D60" s="150"/>
    </row>
    <row r="61" spans="1:4" ht="15.5">
      <c r="A61" s="151" t="s">
        <v>368</v>
      </c>
      <c r="B61" s="152"/>
      <c r="C61" s="152"/>
      <c r="D61" s="153"/>
    </row>
  </sheetData>
  <sheetProtection selectLockedCells="1" selectUnlockedCells="1"/>
  <printOptions horizontalCentered="1"/>
  <pageMargins left="0.2361111111111111" right="0.2361111111111111" top="0.35416666666666669" bottom="0.35416666666666669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6</vt:i4>
      </vt:variant>
    </vt:vector>
  </HeadingPairs>
  <TitlesOfParts>
    <vt:vector size="10" baseType="lpstr">
      <vt:lpstr>Kryci list</vt:lpstr>
      <vt:lpstr>Rekapitulacia</vt:lpstr>
      <vt:lpstr>Prehlad</vt:lpstr>
      <vt:lpstr>Legenda</vt:lpstr>
      <vt:lpstr>Prehlad!Názvy_tlače</vt:lpstr>
      <vt:lpstr>Rekapitulacia!Názvy_tlače</vt:lpstr>
      <vt:lpstr>'Kryci list'!Oblasť_tlače</vt:lpstr>
      <vt:lpstr>Legenda!Oblasť_tlače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Richard.Nimsch</dc:creator>
  <cp:lastModifiedBy>A.Demetrovicova</cp:lastModifiedBy>
  <cp:lastPrinted>2020-03-24T14:28:37Z</cp:lastPrinted>
  <dcterms:created xsi:type="dcterms:W3CDTF">2018-03-21T20:01:03Z</dcterms:created>
  <dcterms:modified xsi:type="dcterms:W3CDTF">2020-03-24T19:53:55Z</dcterms:modified>
</cp:coreProperties>
</file>